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455" firstSheet="2" activeTab="2"/>
  </bookViews>
  <sheets>
    <sheet name="2010" sheetId="1" state="hidden" r:id="rId1"/>
    <sheet name="F" sheetId="2" state="hidden" r:id="rId2"/>
    <sheet name=" JL " sheetId="3" r:id="rId3"/>
    <sheet name="  F " sheetId="4" r:id="rId4"/>
    <sheet name="Feuille5" sheetId="5" state="hidden" r:id="rId5"/>
    <sheet name="votre sac" sheetId="6" r:id="rId6"/>
  </sheets>
  <definedNames/>
  <calcPr fullCalcOnLoad="1"/>
</workbook>
</file>

<file path=xl/sharedStrings.xml><?xml version="1.0" encoding="utf-8"?>
<sst xmlns="http://schemas.openxmlformats.org/spreadsheetml/2006/main" count="327" uniqueCount="101">
  <si>
    <t xml:space="preserve">              Les Amis des Chemins de Saint Jacques en Vienne</t>
  </si>
  <si>
    <r>
      <t xml:space="preserve">SAC à DOS </t>
    </r>
    <r>
      <rPr>
        <b/>
        <sz val="18"/>
        <color indexed="8"/>
        <rFont val="Helvetica Neue"/>
        <family val="2"/>
      </rPr>
      <t xml:space="preserve"> </t>
    </r>
  </si>
  <si>
    <t>F</t>
  </si>
  <si>
    <t>JL</t>
  </si>
  <si>
    <t>Arles- Somport</t>
  </si>
  <si>
    <r>
      <t>Poids</t>
    </r>
    <r>
      <rPr>
        <sz val="10"/>
        <rFont val="Helvetica Neue"/>
        <family val="2"/>
      </rPr>
      <t xml:space="preserve"> </t>
    </r>
    <r>
      <rPr>
        <i/>
        <sz val="9"/>
        <rFont val="Helvetica Neue"/>
        <family val="2"/>
      </rPr>
      <t>gr</t>
    </r>
  </si>
  <si>
    <t>Poids</t>
  </si>
  <si>
    <t xml:space="preserve"> Poids</t>
  </si>
  <si>
    <t xml:space="preserve">Poids </t>
  </si>
  <si>
    <t>20 septembre – 27 octobre 2010</t>
  </si>
  <si>
    <t>total des</t>
  </si>
  <si>
    <t>porté</t>
  </si>
  <si>
    <t>total</t>
  </si>
  <si>
    <t xml:space="preserve">Sac </t>
  </si>
  <si>
    <t xml:space="preserve">sac </t>
  </si>
  <si>
    <t>équipements</t>
  </si>
  <si>
    <t>sur soi</t>
  </si>
  <si>
    <t>des sacs</t>
  </si>
  <si>
    <t>à dos</t>
  </si>
  <si>
    <t xml:space="preserve"> avant</t>
  </si>
  <si>
    <t>Sac à dos et sursac</t>
  </si>
  <si>
    <t>Sac avant</t>
  </si>
  <si>
    <t>sous total</t>
  </si>
  <si>
    <t>Sous-cul</t>
  </si>
  <si>
    <t>Cape de pluie</t>
  </si>
  <si>
    <t>Couverture de survie</t>
  </si>
  <si>
    <t>*</t>
  </si>
  <si>
    <t>Coquille</t>
  </si>
  <si>
    <t>Bâtons</t>
  </si>
  <si>
    <t>Casserole et gaz</t>
  </si>
  <si>
    <t>Couteaux, cuillers, gobelet</t>
  </si>
  <si>
    <r>
      <t>Sandale,</t>
    </r>
    <r>
      <rPr>
        <sz val="8"/>
        <rFont val="Helvetica Neue"/>
        <family val="2"/>
      </rPr>
      <t xml:space="preserve"> chaussure repos, semelles</t>
    </r>
  </si>
  <si>
    <t>Chaussures de marche (basses)</t>
  </si>
  <si>
    <t>Pantalon</t>
  </si>
  <si>
    <t>Short et pantalon 2/3</t>
  </si>
  <si>
    <t>Chausettes 3 paires  1contention</t>
  </si>
  <si>
    <t>Slips 3</t>
  </si>
  <si>
    <t>Chemise 1, chemisette 1,  polo 1</t>
  </si>
  <si>
    <t>Maillot de bain</t>
  </si>
  <si>
    <t>Pull</t>
  </si>
  <si>
    <t>Polaire</t>
  </si>
  <si>
    <t xml:space="preserve">Gants, bonnet de laine, capuche </t>
  </si>
  <si>
    <t>Anorak</t>
  </si>
  <si>
    <t>Casquette</t>
  </si>
  <si>
    <t>Sac à viande, pyjama, lampe</t>
  </si>
  <si>
    <t>Sac de couchage</t>
  </si>
  <si>
    <t>Affaires de toilette, corde à linge</t>
  </si>
  <si>
    <t>Serviette et gant</t>
  </si>
  <si>
    <t>Pharmacie</t>
  </si>
  <si>
    <t>PQ</t>
  </si>
  <si>
    <t>Appareil photo piles cartes chargeur</t>
  </si>
  <si>
    <t>Téléphone, chargeur, housse</t>
  </si>
  <si>
    <t>Portefeuille  chéquier papier</t>
  </si>
  <si>
    <t>Lunette de soleil</t>
  </si>
  <si>
    <t>Sursac Françoise</t>
  </si>
  <si>
    <t>Boussole et sifflet</t>
  </si>
  <si>
    <t>Guides et documents, livres</t>
  </si>
  <si>
    <t>Guides et documents du jour</t>
  </si>
  <si>
    <t>Carnet,  crayon, credential</t>
  </si>
  <si>
    <t>Total équipements dans les sacs</t>
  </si>
  <si>
    <t>Total Sacs et équipements</t>
  </si>
  <si>
    <t>Eau (de 200 à 1500), moyenne</t>
  </si>
  <si>
    <t>Nourritures (de 200 à 1000), moy</t>
  </si>
  <si>
    <t xml:space="preserve">Total </t>
  </si>
  <si>
    <r>
      <t xml:space="preserve">Minimum </t>
    </r>
    <r>
      <rPr>
        <sz val="8"/>
        <rFont val="Helvetica Neue"/>
        <family val="2"/>
      </rPr>
      <t>(eau 200 nourritures 200)</t>
    </r>
  </si>
  <si>
    <r>
      <t xml:space="preserve">Maximum </t>
    </r>
    <r>
      <rPr>
        <sz val="7"/>
        <rFont val="Helvetica Neue"/>
        <family val="2"/>
      </rPr>
      <t>(eau 500 nourritures 400)</t>
    </r>
  </si>
  <si>
    <t xml:space="preserve">                                       Les Amis des Chemins de Compostelle en Vienne</t>
  </si>
  <si>
    <r>
      <t xml:space="preserve">      </t>
    </r>
    <r>
      <rPr>
        <b/>
        <sz val="12"/>
        <color indexed="18"/>
        <rFont val="Helvetica Neue"/>
        <family val="2"/>
      </rPr>
      <t xml:space="preserve"> </t>
    </r>
    <r>
      <rPr>
        <b/>
        <sz val="12"/>
        <color indexed="32"/>
        <rFont val="Helvetica Neue"/>
        <family val="2"/>
      </rPr>
      <t xml:space="preserve">SAC à DOS </t>
    </r>
  </si>
  <si>
    <t xml:space="preserve">porté </t>
  </si>
  <si>
    <t xml:space="preserve"> total</t>
  </si>
  <si>
    <t>sac</t>
  </si>
  <si>
    <t>avant</t>
  </si>
  <si>
    <t>Casserole et gaz (360  + 100)</t>
  </si>
  <si>
    <r>
      <t xml:space="preserve">                                              </t>
    </r>
    <r>
      <rPr>
        <i/>
        <sz val="8"/>
        <rFont val="Helvetica Neue UltraLight Italic"/>
        <family val="2"/>
      </rPr>
      <t xml:space="preserve"> sous total</t>
    </r>
  </si>
  <si>
    <t>Chaussure repos, semelles</t>
  </si>
  <si>
    <t>Short et pantalon 2/3, ceinture</t>
  </si>
  <si>
    <t>Chausettes 3 paires</t>
  </si>
  <si>
    <t>Chapeau</t>
  </si>
  <si>
    <t>Toilette, épingles et corde à linge</t>
  </si>
  <si>
    <t>Appareil photo piles, cartes, chargeur</t>
  </si>
  <si>
    <t>Téléphone, chargeur</t>
  </si>
  <si>
    <t>Portefeuille papiers(1)</t>
  </si>
  <si>
    <t>Eau et nourritures</t>
  </si>
  <si>
    <r>
      <t xml:space="preserve">Eau </t>
    </r>
    <r>
      <rPr>
        <sz val="8"/>
        <rFont val="Helvetica Neue"/>
        <family val="2"/>
      </rPr>
      <t>(de 200 à 1500), moyenne</t>
    </r>
  </si>
  <si>
    <r>
      <t>Nourritures</t>
    </r>
    <r>
      <rPr>
        <sz val="8"/>
        <rFont val="Helvetica Neue"/>
        <family val="2"/>
      </rPr>
      <t xml:space="preserve"> (de 200 à 1000), moyenne</t>
    </r>
  </si>
  <si>
    <t>Minimum (eau 200 nourritures 200)</t>
  </si>
  <si>
    <r>
      <t xml:space="preserve">Maximum </t>
    </r>
    <r>
      <rPr>
        <sz val="7"/>
        <rFont val="Helvetica Neue"/>
        <family val="2"/>
      </rPr>
      <t>(eau 1500 nourritures 1000)</t>
    </r>
  </si>
  <si>
    <t>(1 )Carte d'identité</t>
  </si>
  <si>
    <t>Carte bancaire</t>
  </si>
  <si>
    <t xml:space="preserve">le chéquier est utile en France seulement </t>
  </si>
  <si>
    <t>Carte vitale</t>
  </si>
  <si>
    <t>Carte groupe sanguin</t>
  </si>
  <si>
    <t xml:space="preserve">Carte européenne de sécu </t>
  </si>
  <si>
    <t>à demander 3 à 4 semaines avant le départ</t>
  </si>
  <si>
    <t xml:space="preserve">                                        Les Amis des Chemins de Compostelle en Vienne</t>
  </si>
  <si>
    <r>
      <t xml:space="preserve">    </t>
    </r>
    <r>
      <rPr>
        <b/>
        <sz val="12"/>
        <color indexed="18"/>
        <rFont val="Helvetica Neue"/>
        <family val="2"/>
      </rPr>
      <t xml:space="preserve">   </t>
    </r>
    <r>
      <rPr>
        <b/>
        <sz val="12"/>
        <color indexed="32"/>
        <rFont val="Helvetica Neue"/>
        <family val="2"/>
      </rPr>
      <t xml:space="preserve">SAC à DOS </t>
    </r>
    <r>
      <rPr>
        <b/>
        <sz val="18"/>
        <color indexed="8"/>
        <rFont val="Helvetica Neue"/>
        <family val="2"/>
      </rPr>
      <t xml:space="preserve"> </t>
    </r>
  </si>
  <si>
    <t>Chausettes 3 paires et 1 contention</t>
  </si>
  <si>
    <t>Portefeuille papiers (1)</t>
  </si>
  <si>
    <t xml:space="preserve"> </t>
  </si>
  <si>
    <r>
      <t xml:space="preserve">     </t>
    </r>
    <r>
      <rPr>
        <b/>
        <sz val="13"/>
        <color indexed="32"/>
        <rFont val="Helvetica Neue"/>
        <family val="2"/>
      </rPr>
      <t xml:space="preserve"> SAC à DOS</t>
    </r>
    <r>
      <rPr>
        <b/>
        <sz val="18"/>
        <color indexed="32"/>
        <rFont val="Helvetica Neue"/>
        <family val="2"/>
      </rPr>
      <t xml:space="preserve"> </t>
    </r>
    <r>
      <rPr>
        <b/>
        <sz val="18"/>
        <color indexed="8"/>
        <rFont val="Helvetica Neue"/>
        <family val="2"/>
      </rPr>
      <t xml:space="preserve"> </t>
    </r>
  </si>
  <si>
    <t xml:space="preserve">                                                  sous 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</si>
</sst>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#,##0"/>
  </numFmts>
  <fonts count="36">
    <font>
      <sz val="9"/>
      <name val="Geneva"/>
      <family val="2"/>
    </font>
    <font>
      <sz val="10"/>
      <name val="Arial"/>
      <family val="0"/>
    </font>
    <font>
      <sz val="9"/>
      <name val="Helvetica Neue"/>
      <family val="2"/>
    </font>
    <font>
      <sz val="12"/>
      <color indexed="18"/>
      <name val="Helvetica Neue Light"/>
      <family val="2"/>
    </font>
    <font>
      <i/>
      <sz val="7"/>
      <name val="Helvetica Neue"/>
      <family val="2"/>
    </font>
    <font>
      <b/>
      <sz val="18"/>
      <color indexed="18"/>
      <name val="Helvetica Neue"/>
      <family val="2"/>
    </font>
    <font>
      <b/>
      <sz val="18"/>
      <color indexed="8"/>
      <name val="Helvetica Neue"/>
      <family val="2"/>
    </font>
    <font>
      <i/>
      <sz val="8"/>
      <name val="Helvetica Neue"/>
      <family val="2"/>
    </font>
    <font>
      <b/>
      <sz val="9"/>
      <name val="Helvetica Neue"/>
      <family val="2"/>
    </font>
    <font>
      <b/>
      <sz val="10"/>
      <name val="Helvetica Neue"/>
      <family val="2"/>
    </font>
    <font>
      <sz val="10"/>
      <name val="Helvetica Neue"/>
      <family val="2"/>
    </font>
    <font>
      <i/>
      <sz val="9"/>
      <name val="Helvetica Neue"/>
      <family val="2"/>
    </font>
    <font>
      <sz val="8"/>
      <name val="Geneva"/>
      <family val="2"/>
    </font>
    <font>
      <sz val="8"/>
      <name val="Helvetica Neue"/>
      <family val="2"/>
    </font>
    <font>
      <sz val="9"/>
      <name val="Helvetica Neue Medium"/>
      <family val="2"/>
    </font>
    <font>
      <sz val="8"/>
      <name val="Helvetica Neue UltraLight Italic"/>
      <family val="2"/>
    </font>
    <font>
      <i/>
      <sz val="9"/>
      <name val="Helvetica Neue UltraLight Italic"/>
      <family val="2"/>
    </font>
    <font>
      <b/>
      <i/>
      <sz val="9"/>
      <name val="Helvetica Neue"/>
      <family val="2"/>
    </font>
    <font>
      <i/>
      <sz val="9"/>
      <name val="Helvetica Neue Medium"/>
      <family val="2"/>
    </font>
    <font>
      <sz val="7"/>
      <name val="Helvetica Neue"/>
      <family val="2"/>
    </font>
    <font>
      <b/>
      <sz val="11"/>
      <color indexed="8"/>
      <name val="Helvetica Neue"/>
      <family val="2"/>
    </font>
    <font>
      <b/>
      <i/>
      <sz val="10"/>
      <color indexed="8"/>
      <name val="Helvetica Neue"/>
      <family val="2"/>
    </font>
    <font>
      <sz val="12"/>
      <name val="Helvetica Neue"/>
      <family val="2"/>
    </font>
    <font>
      <sz val="12"/>
      <name val="Helvetica Neue UltraLight"/>
      <family val="2"/>
    </font>
    <font>
      <b/>
      <sz val="12"/>
      <color indexed="18"/>
      <name val="Helvetica Neue"/>
      <family val="2"/>
    </font>
    <font>
      <b/>
      <sz val="12"/>
      <color indexed="32"/>
      <name val="Helvetica Neue"/>
      <family val="2"/>
    </font>
    <font>
      <sz val="9"/>
      <name val="Helvetica Neue Light Italic"/>
      <family val="2"/>
    </font>
    <font>
      <sz val="8"/>
      <name val="Helvetica Neue Light Italic"/>
      <family val="2"/>
    </font>
    <font>
      <i/>
      <sz val="9"/>
      <name val="Helvetica Neue Light Italic"/>
      <family val="2"/>
    </font>
    <font>
      <i/>
      <sz val="8"/>
      <name val="Helvetica Neue Light Italic"/>
      <family val="2"/>
    </font>
    <font>
      <i/>
      <sz val="8"/>
      <name val="Helvetica Neue UltraLight Italic"/>
      <family val="2"/>
    </font>
    <font>
      <sz val="11"/>
      <name val="Helvetica Neue"/>
      <family val="2"/>
    </font>
    <font>
      <i/>
      <sz val="11"/>
      <name val="Helvetica Neue"/>
      <family val="2"/>
    </font>
    <font>
      <b/>
      <sz val="13"/>
      <color indexed="18"/>
      <name val="Helvetica Neue"/>
      <family val="2"/>
    </font>
    <font>
      <b/>
      <sz val="13"/>
      <color indexed="32"/>
      <name val="Helvetica Neue"/>
      <family val="2"/>
    </font>
    <font>
      <b/>
      <sz val="18"/>
      <color indexed="32"/>
      <name val="Helvetica Neu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8"/>
      </left>
      <right style="hair">
        <color indexed="18"/>
      </right>
      <top>
        <color indexed="63"/>
      </top>
      <bottom>
        <color indexed="63"/>
      </bottom>
    </border>
    <border>
      <left style="double">
        <color indexed="18"/>
      </left>
      <right style="double">
        <color indexed="18"/>
      </right>
      <top style="double">
        <color indexed="18"/>
      </top>
      <bottom>
        <color indexed="63"/>
      </bottom>
    </border>
    <border>
      <left style="double">
        <color indexed="18"/>
      </left>
      <right style="double">
        <color indexed="1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double">
        <color indexed="18"/>
      </left>
      <right style="double">
        <color indexed="18"/>
      </right>
      <top>
        <color indexed="63"/>
      </top>
      <bottom style="double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18"/>
      </left>
      <right>
        <color indexed="63"/>
      </right>
      <top>
        <color indexed="63"/>
      </top>
      <bottom style="double">
        <color indexed="18"/>
      </bottom>
    </border>
    <border>
      <left style="hair">
        <color indexed="8"/>
      </left>
      <right style="hair">
        <color indexed="8"/>
      </right>
      <top style="hair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medium">
        <color indexed="32"/>
      </left>
      <right>
        <color indexed="63"/>
      </right>
      <top style="medium">
        <color indexed="32"/>
      </top>
      <bottom>
        <color indexed="63"/>
      </bottom>
    </border>
    <border>
      <left style="medium">
        <color indexed="32"/>
      </left>
      <right style="medium">
        <color indexed="32"/>
      </right>
      <top style="medium">
        <color indexed="32"/>
      </top>
      <bottom>
        <color indexed="63"/>
      </bottom>
    </border>
    <border>
      <left>
        <color indexed="63"/>
      </left>
      <right>
        <color indexed="63"/>
      </right>
      <top style="medium">
        <color indexed="32"/>
      </top>
      <bottom>
        <color indexed="63"/>
      </bottom>
    </border>
    <border>
      <left style="medium">
        <color indexed="32"/>
      </left>
      <right>
        <color indexed="63"/>
      </right>
      <top>
        <color indexed="63"/>
      </top>
      <bottom>
        <color indexed="63"/>
      </bottom>
    </border>
    <border>
      <left style="medium">
        <color indexed="32"/>
      </left>
      <right style="medium">
        <color indexed="32"/>
      </right>
      <top>
        <color indexed="63"/>
      </top>
      <bottom>
        <color indexed="63"/>
      </bottom>
    </border>
    <border>
      <left style="medium">
        <color indexed="32"/>
      </left>
      <right>
        <color indexed="63"/>
      </right>
      <top>
        <color indexed="63"/>
      </top>
      <bottom style="medium">
        <color indexed="32"/>
      </bottom>
    </border>
    <border>
      <left style="medium">
        <color indexed="32"/>
      </left>
      <right style="medium">
        <color indexed="32"/>
      </right>
      <top>
        <color indexed="63"/>
      </top>
      <bottom style="medium">
        <color indexed="32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 style="medium">
        <color indexed="32"/>
      </left>
      <right style="medium">
        <color indexed="32"/>
      </right>
      <top style="hair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hair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hair">
        <color indexed="18"/>
      </top>
      <bottom>
        <color indexed="63"/>
      </bottom>
    </border>
    <border>
      <left style="medium">
        <color indexed="32"/>
      </left>
      <right style="medium">
        <color indexed="32"/>
      </right>
      <top style="hair">
        <color indexed="32"/>
      </top>
      <bottom>
        <color indexed="63"/>
      </bottom>
    </border>
    <border>
      <left>
        <color indexed="63"/>
      </left>
      <right>
        <color indexed="63"/>
      </right>
      <top style="hair">
        <color indexed="3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 style="medium">
        <color indexed="32"/>
      </left>
      <right style="medium">
        <color indexed="32"/>
      </right>
      <top style="medium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medium">
        <color indexed="32"/>
      </top>
      <bottom style="medium">
        <color indexed="3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8">
    <xf numFmtId="164" fontId="0" fillId="0" borderId="0" xfId="0" applyAlignment="1">
      <alignment/>
    </xf>
    <xf numFmtId="164" fontId="2" fillId="0" borderId="1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2" xfId="0" applyFont="1" applyBorder="1" applyAlignment="1">
      <alignment horizontal="left" vertical="center"/>
    </xf>
    <xf numFmtId="164" fontId="2" fillId="0" borderId="0" xfId="0" applyFont="1" applyAlignment="1">
      <alignment/>
    </xf>
    <xf numFmtId="165" fontId="4" fillId="0" borderId="0" xfId="0" applyNumberFormat="1" applyFont="1" applyBorder="1" applyAlignment="1">
      <alignment horizontal="center"/>
    </xf>
    <xf numFmtId="164" fontId="5" fillId="0" borderId="3" xfId="0" applyFont="1" applyBorder="1" applyAlignment="1">
      <alignment horizontal="center" vertical="center"/>
    </xf>
    <xf numFmtId="164" fontId="0" fillId="0" borderId="3" xfId="0" applyBorder="1" applyAlignment="1">
      <alignment/>
    </xf>
    <xf numFmtId="164" fontId="7" fillId="0" borderId="4" xfId="0" applyFont="1" applyBorder="1" applyAlignment="1">
      <alignment horizontal="center"/>
    </xf>
    <xf numFmtId="164" fontId="8" fillId="0" borderId="5" xfId="0" applyFont="1" applyBorder="1" applyAlignment="1">
      <alignment horizontal="center" vertical="center"/>
    </xf>
    <xf numFmtId="164" fontId="8" fillId="0" borderId="4" xfId="0" applyFont="1" applyBorder="1" applyAlignment="1">
      <alignment horizontal="center"/>
    </xf>
    <xf numFmtId="164" fontId="8" fillId="0" borderId="6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9" fillId="2" borderId="7" xfId="0" applyFont="1" applyFill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8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12" fillId="0" borderId="0" xfId="0" applyFont="1" applyAlignment="1">
      <alignment horizontal="center"/>
    </xf>
    <xf numFmtId="164" fontId="13" fillId="0" borderId="7" xfId="0" applyFont="1" applyBorder="1" applyAlignment="1">
      <alignment horizontal="center"/>
    </xf>
    <xf numFmtId="164" fontId="8" fillId="0" borderId="9" xfId="0" applyFont="1" applyBorder="1" applyAlignment="1">
      <alignment horizontal="center"/>
    </xf>
    <xf numFmtId="164" fontId="2" fillId="0" borderId="10" xfId="0" applyFont="1" applyBorder="1" applyAlignment="1">
      <alignment/>
    </xf>
    <xf numFmtId="164" fontId="13" fillId="2" borderId="11" xfId="0" applyFont="1" applyFill="1" applyBorder="1" applyAlignment="1">
      <alignment horizontal="center"/>
    </xf>
    <xf numFmtId="164" fontId="11" fillId="0" borderId="11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8" fillId="0" borderId="12" xfId="0" applyFont="1" applyBorder="1" applyAlignment="1">
      <alignment horizontal="center"/>
    </xf>
    <xf numFmtId="164" fontId="2" fillId="0" borderId="2" xfId="0" applyFont="1" applyBorder="1" applyAlignment="1">
      <alignment/>
    </xf>
    <xf numFmtId="166" fontId="14" fillId="0" borderId="13" xfId="0" applyNumberFormat="1" applyFont="1" applyBorder="1" applyAlignment="1">
      <alignment horizontal="center"/>
    </xf>
    <xf numFmtId="166" fontId="11" fillId="0" borderId="13" xfId="0" applyNumberFormat="1" applyFont="1" applyBorder="1" applyAlignment="1">
      <alignment horizontal="center"/>
    </xf>
    <xf numFmtId="166" fontId="2" fillId="0" borderId="13" xfId="0" applyNumberFormat="1" applyFont="1" applyBorder="1" applyAlignment="1">
      <alignment horizontal="center"/>
    </xf>
    <xf numFmtId="166" fontId="7" fillId="0" borderId="14" xfId="0" applyNumberFormat="1" applyFont="1" applyBorder="1" applyAlignment="1">
      <alignment horizontal="center"/>
    </xf>
    <xf numFmtId="166" fontId="7" fillId="0" borderId="8" xfId="0" applyNumberFormat="1" applyFont="1" applyBorder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166" fontId="11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6" fontId="7" fillId="0" borderId="15" xfId="0" applyNumberFormat="1" applyFont="1" applyBorder="1" applyAlignment="1">
      <alignment horizontal="center"/>
    </xf>
    <xf numFmtId="166" fontId="7" fillId="0" borderId="9" xfId="0" applyNumberFormat="1" applyFont="1" applyBorder="1" applyAlignment="1">
      <alignment horizontal="center"/>
    </xf>
    <xf numFmtId="164" fontId="15" fillId="2" borderId="16" xfId="0" applyFont="1" applyFill="1" applyBorder="1" applyAlignment="1">
      <alignment horizontal="right"/>
    </xf>
    <xf numFmtId="166" fontId="16" fillId="0" borderId="11" xfId="0" applyNumberFormat="1" applyFont="1" applyBorder="1" applyAlignment="1">
      <alignment horizontal="center"/>
    </xf>
    <xf numFmtId="166" fontId="11" fillId="0" borderId="11" xfId="0" applyNumberFormat="1" applyFont="1" applyBorder="1" applyAlignment="1">
      <alignment horizontal="center"/>
    </xf>
    <xf numFmtId="166" fontId="8" fillId="0" borderId="11" xfId="0" applyNumberFormat="1" applyFont="1" applyBorder="1" applyAlignment="1">
      <alignment horizontal="center"/>
    </xf>
    <xf numFmtId="166" fontId="17" fillId="0" borderId="17" xfId="0" applyNumberFormat="1" applyFont="1" applyBorder="1" applyAlignment="1">
      <alignment horizontal="center"/>
    </xf>
    <xf numFmtId="166" fontId="11" fillId="0" borderId="12" xfId="0" applyNumberFormat="1" applyFont="1" applyBorder="1" applyAlignment="1">
      <alignment horizontal="center"/>
    </xf>
    <xf numFmtId="164" fontId="2" fillId="0" borderId="18" xfId="0" applyFont="1" applyBorder="1" applyAlignment="1">
      <alignment/>
    </xf>
    <xf numFmtId="166" fontId="8" fillId="0" borderId="13" xfId="0" applyNumberFormat="1" applyFont="1" applyBorder="1" applyAlignment="1">
      <alignment horizontal="center"/>
    </xf>
    <xf numFmtId="166" fontId="4" fillId="0" borderId="8" xfId="0" applyNumberFormat="1" applyFont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166" fontId="8" fillId="0" borderId="7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166" fontId="17" fillId="0" borderId="9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166" fontId="18" fillId="0" borderId="11" xfId="0" applyNumberFormat="1" applyFont="1" applyBorder="1" applyAlignment="1">
      <alignment horizontal="center"/>
    </xf>
    <xf numFmtId="166" fontId="19" fillId="0" borderId="14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166" fontId="16" fillId="0" borderId="7" xfId="0" applyNumberFormat="1" applyFont="1" applyBorder="1" applyAlignment="1">
      <alignment horizontal="center"/>
    </xf>
    <xf numFmtId="166" fontId="17" fillId="0" borderId="15" xfId="0" applyNumberFormat="1" applyFont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166" fontId="11" fillId="0" borderId="9" xfId="0" applyNumberFormat="1" applyFont="1" applyBorder="1" applyAlignment="1">
      <alignment horizontal="center"/>
    </xf>
    <xf numFmtId="166" fontId="17" fillId="0" borderId="12" xfId="0" applyNumberFormat="1" applyFont="1" applyBorder="1" applyAlignment="1">
      <alignment horizontal="center"/>
    </xf>
    <xf numFmtId="164" fontId="2" fillId="0" borderId="20" xfId="0" applyFont="1" applyBorder="1" applyAlignment="1">
      <alignment/>
    </xf>
    <xf numFmtId="166" fontId="11" fillId="0" borderId="21" xfId="0" applyNumberFormat="1" applyFont="1" applyBorder="1" applyAlignment="1">
      <alignment horizontal="right"/>
    </xf>
    <xf numFmtId="166" fontId="11" fillId="0" borderId="21" xfId="0" applyNumberFormat="1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166" fontId="4" fillId="0" borderId="22" xfId="0" applyNumberFormat="1" applyFont="1" applyBorder="1" applyAlignment="1">
      <alignment horizontal="center"/>
    </xf>
    <xf numFmtId="166" fontId="4" fillId="0" borderId="23" xfId="0" applyNumberFormat="1" applyFont="1" applyBorder="1" applyAlignment="1">
      <alignment horizontal="center"/>
    </xf>
    <xf numFmtId="164" fontId="8" fillId="0" borderId="20" xfId="0" applyFont="1" applyBorder="1" applyAlignment="1">
      <alignment/>
    </xf>
    <xf numFmtId="166" fontId="8" fillId="0" borderId="21" xfId="0" applyNumberFormat="1" applyFont="1" applyBorder="1" applyAlignment="1">
      <alignment horizontal="center"/>
    </xf>
    <xf numFmtId="166" fontId="20" fillId="0" borderId="21" xfId="0" applyNumberFormat="1" applyFont="1" applyBorder="1" applyAlignment="1">
      <alignment horizontal="center" vertical="center"/>
    </xf>
    <xf numFmtId="166" fontId="21" fillId="0" borderId="23" xfId="0" applyNumberFormat="1" applyFont="1" applyBorder="1" applyAlignment="1">
      <alignment horizontal="center"/>
    </xf>
    <xf numFmtId="166" fontId="11" fillId="0" borderId="15" xfId="0" applyNumberFormat="1" applyFont="1" applyBorder="1" applyAlignment="1">
      <alignment horizontal="center"/>
    </xf>
    <xf numFmtId="166" fontId="20" fillId="2" borderId="21" xfId="0" applyNumberFormat="1" applyFont="1" applyFill="1" applyBorder="1" applyAlignment="1">
      <alignment horizontal="center" vertical="center"/>
    </xf>
    <xf numFmtId="166" fontId="17" fillId="0" borderId="22" xfId="0" applyNumberFormat="1" applyFont="1" applyBorder="1" applyAlignment="1">
      <alignment horizontal="center"/>
    </xf>
    <xf numFmtId="166" fontId="17" fillId="0" borderId="23" xfId="0" applyNumberFormat="1" applyFont="1" applyBorder="1" applyAlignment="1">
      <alignment horizontal="center"/>
    </xf>
    <xf numFmtId="166" fontId="19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center"/>
    </xf>
    <xf numFmtId="164" fontId="22" fillId="0" borderId="1" xfId="0" applyFont="1" applyBorder="1" applyAlignment="1">
      <alignment/>
    </xf>
    <xf numFmtId="164" fontId="2" fillId="0" borderId="0" xfId="0" applyFont="1" applyAlignment="1">
      <alignment horizontal="left"/>
    </xf>
    <xf numFmtId="164" fontId="11" fillId="0" borderId="0" xfId="0" applyFont="1" applyAlignment="1">
      <alignment horizontal="center"/>
    </xf>
    <xf numFmtId="164" fontId="23" fillId="0" borderId="0" xfId="0" applyFont="1" applyBorder="1" applyAlignment="1">
      <alignment horizontal="left" vertical="center"/>
    </xf>
    <xf numFmtId="164" fontId="2" fillId="0" borderId="0" xfId="0" applyFont="1" applyAlignment="1">
      <alignment/>
    </xf>
    <xf numFmtId="164" fontId="7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2" borderId="0" xfId="0" applyFont="1" applyFill="1" applyBorder="1" applyAlignment="1">
      <alignment horizontal="left"/>
    </xf>
    <xf numFmtId="164" fontId="0" fillId="0" borderId="0" xfId="0" applyBorder="1" applyAlignment="1">
      <alignment/>
    </xf>
    <xf numFmtId="164" fontId="8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 vertical="center"/>
    </xf>
    <xf numFmtId="164" fontId="2" fillId="0" borderId="24" xfId="0" applyFont="1" applyBorder="1" applyAlignment="1">
      <alignment horizontal="left" indent="1"/>
    </xf>
    <xf numFmtId="164" fontId="9" fillId="2" borderId="25" xfId="0" applyFont="1" applyFill="1" applyBorder="1" applyAlignment="1">
      <alignment horizontal="center"/>
    </xf>
    <xf numFmtId="164" fontId="26" fillId="2" borderId="26" xfId="0" applyFont="1" applyFill="1" applyBorder="1" applyAlignment="1">
      <alignment horizontal="center"/>
    </xf>
    <xf numFmtId="164" fontId="8" fillId="2" borderId="25" xfId="0" applyFont="1" applyFill="1" applyBorder="1" applyAlignment="1">
      <alignment horizontal="center"/>
    </xf>
    <xf numFmtId="164" fontId="2" fillId="2" borderId="26" xfId="0" applyFont="1" applyFill="1" applyBorder="1" applyAlignment="1">
      <alignment horizontal="center"/>
    </xf>
    <xf numFmtId="164" fontId="2" fillId="2" borderId="25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4" fontId="2" fillId="0" borderId="27" xfId="0" applyFont="1" applyBorder="1" applyAlignment="1">
      <alignment horizontal="left" indent="1"/>
    </xf>
    <xf numFmtId="164" fontId="12" fillId="0" borderId="28" xfId="0" applyFont="1" applyBorder="1" applyAlignment="1">
      <alignment horizontal="center"/>
    </xf>
    <xf numFmtId="164" fontId="27" fillId="2" borderId="0" xfId="0" applyFont="1" applyFill="1" applyBorder="1" applyAlignment="1">
      <alignment horizontal="center"/>
    </xf>
    <xf numFmtId="164" fontId="13" fillId="2" borderId="28" xfId="0" applyFont="1" applyFill="1" applyBorder="1" applyAlignment="1">
      <alignment horizontal="center"/>
    </xf>
    <xf numFmtId="164" fontId="8" fillId="2" borderId="0" xfId="0" applyFont="1" applyFill="1" applyBorder="1" applyAlignment="1">
      <alignment horizontal="center"/>
    </xf>
    <xf numFmtId="164" fontId="8" fillId="2" borderId="28" xfId="0" applyFont="1" applyFill="1" applyBorder="1" applyAlignment="1">
      <alignment horizontal="center"/>
    </xf>
    <xf numFmtId="164" fontId="2" fillId="2" borderId="29" xfId="0" applyFont="1" applyFill="1" applyBorder="1" applyAlignment="1">
      <alignment horizontal="left" indent="1"/>
    </xf>
    <xf numFmtId="164" fontId="13" fillId="2" borderId="30" xfId="0" applyFont="1" applyFill="1" applyBorder="1" applyAlignment="1">
      <alignment horizontal="center"/>
    </xf>
    <xf numFmtId="164" fontId="28" fillId="2" borderId="31" xfId="0" applyFont="1" applyFill="1" applyBorder="1" applyAlignment="1">
      <alignment horizontal="center"/>
    </xf>
    <xf numFmtId="164" fontId="2" fillId="2" borderId="30" xfId="0" applyFont="1" applyFill="1" applyBorder="1" applyAlignment="1">
      <alignment horizontal="center"/>
    </xf>
    <xf numFmtId="164" fontId="8" fillId="2" borderId="31" xfId="0" applyFont="1" applyFill="1" applyBorder="1" applyAlignment="1">
      <alignment horizontal="center"/>
    </xf>
    <xf numFmtId="164" fontId="8" fillId="2" borderId="30" xfId="0" applyFont="1" applyFill="1" applyBorder="1" applyAlignment="1">
      <alignment horizontal="center"/>
    </xf>
    <xf numFmtId="164" fontId="2" fillId="2" borderId="24" xfId="0" applyFont="1" applyFill="1" applyBorder="1" applyAlignment="1">
      <alignment horizontal="left" indent="1"/>
    </xf>
    <xf numFmtId="166" fontId="14" fillId="2" borderId="25" xfId="0" applyNumberFormat="1" applyFont="1" applyFill="1" applyBorder="1" applyAlignment="1">
      <alignment horizontal="center"/>
    </xf>
    <xf numFmtId="166" fontId="28" fillId="2" borderId="26" xfId="0" applyNumberFormat="1" applyFont="1" applyFill="1" applyBorder="1" applyAlignment="1">
      <alignment horizontal="center"/>
    </xf>
    <xf numFmtId="166" fontId="2" fillId="2" borderId="25" xfId="0" applyNumberFormat="1" applyFont="1" applyFill="1" applyBorder="1" applyAlignment="1">
      <alignment horizontal="center"/>
    </xf>
    <xf numFmtId="166" fontId="7" fillId="2" borderId="26" xfId="0" applyNumberFormat="1" applyFont="1" applyFill="1" applyBorder="1" applyAlignment="1">
      <alignment horizontal="center"/>
    </xf>
    <xf numFmtId="166" fontId="7" fillId="2" borderId="25" xfId="0" applyNumberFormat="1" applyFont="1" applyFill="1" applyBorder="1" applyAlignment="1">
      <alignment horizontal="center"/>
    </xf>
    <xf numFmtId="166" fontId="14" fillId="2" borderId="28" xfId="0" applyNumberFormat="1" applyFont="1" applyFill="1" applyBorder="1" applyAlignment="1">
      <alignment horizontal="center"/>
    </xf>
    <xf numFmtId="166" fontId="28" fillId="2" borderId="0" xfId="0" applyNumberFormat="1" applyFont="1" applyFill="1" applyBorder="1" applyAlignment="1">
      <alignment horizontal="center"/>
    </xf>
    <xf numFmtId="166" fontId="2" fillId="2" borderId="28" xfId="0" applyNumberFormat="1" applyFont="1" applyFill="1" applyBorder="1" applyAlignment="1">
      <alignment horizontal="center"/>
    </xf>
    <xf numFmtId="166" fontId="7" fillId="2" borderId="0" xfId="0" applyNumberFormat="1" applyFont="1" applyFill="1" applyBorder="1" applyAlignment="1">
      <alignment horizontal="center"/>
    </xf>
    <xf numFmtId="166" fontId="7" fillId="2" borderId="28" xfId="0" applyNumberFormat="1" applyFont="1" applyFill="1" applyBorder="1" applyAlignment="1">
      <alignment horizontal="center"/>
    </xf>
    <xf numFmtId="164" fontId="15" fillId="2" borderId="29" xfId="0" applyFont="1" applyFill="1" applyBorder="1" applyAlignment="1">
      <alignment horizontal="left" indent="12"/>
    </xf>
    <xf numFmtId="166" fontId="16" fillId="2" borderId="32" xfId="0" applyNumberFormat="1" applyFont="1" applyFill="1" applyBorder="1" applyAlignment="1">
      <alignment horizontal="center"/>
    </xf>
    <xf numFmtId="166" fontId="28" fillId="2" borderId="33" xfId="0" applyNumberFormat="1" applyFont="1" applyFill="1" applyBorder="1" applyAlignment="1">
      <alignment horizontal="center"/>
    </xf>
    <xf numFmtId="166" fontId="8" fillId="2" borderId="32" xfId="0" applyNumberFormat="1" applyFont="1" applyFill="1" applyBorder="1" applyAlignment="1">
      <alignment horizontal="center"/>
    </xf>
    <xf numFmtId="166" fontId="17" fillId="2" borderId="33" xfId="0" applyNumberFormat="1" applyFont="1" applyFill="1" applyBorder="1" applyAlignment="1">
      <alignment horizontal="center"/>
    </xf>
    <xf numFmtId="166" fontId="11" fillId="2" borderId="32" xfId="0" applyNumberFormat="1" applyFont="1" applyFill="1" applyBorder="1" applyAlignment="1">
      <alignment horizontal="center"/>
    </xf>
    <xf numFmtId="166" fontId="8" fillId="2" borderId="25" xfId="0" applyNumberFormat="1" applyFont="1" applyFill="1" applyBorder="1" applyAlignment="1">
      <alignment horizontal="center"/>
    </xf>
    <xf numFmtId="166" fontId="4" fillId="2" borderId="26" xfId="0" applyNumberFormat="1" applyFont="1" applyFill="1" applyBorder="1" applyAlignment="1">
      <alignment horizontal="center"/>
    </xf>
    <xf numFmtId="164" fontId="2" fillId="2" borderId="27" xfId="0" applyFont="1" applyFill="1" applyBorder="1" applyAlignment="1">
      <alignment horizontal="left" indent="1"/>
    </xf>
    <xf numFmtId="166" fontId="8" fillId="2" borderId="28" xfId="0" applyNumberFormat="1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/>
    </xf>
    <xf numFmtId="166" fontId="2" fillId="2" borderId="0" xfId="0" applyNumberFormat="1" applyFont="1" applyFill="1" applyBorder="1" applyAlignment="1">
      <alignment horizontal="center"/>
    </xf>
    <xf numFmtId="166" fontId="29" fillId="2" borderId="33" xfId="0" applyNumberFormat="1" applyFont="1" applyFill="1" applyBorder="1" applyAlignment="1">
      <alignment horizontal="right"/>
    </xf>
    <xf numFmtId="166" fontId="2" fillId="2" borderId="32" xfId="0" applyNumberFormat="1" applyFont="1" applyFill="1" applyBorder="1" applyAlignment="1">
      <alignment horizontal="center"/>
    </xf>
    <xf numFmtId="166" fontId="2" fillId="2" borderId="26" xfId="0" applyNumberFormat="1" applyFont="1" applyFill="1" applyBorder="1" applyAlignment="1">
      <alignment horizontal="center"/>
    </xf>
    <xf numFmtId="164" fontId="15" fillId="2" borderId="29" xfId="0" applyFont="1" applyFill="1" applyBorder="1" applyAlignment="1">
      <alignment horizontal="center"/>
    </xf>
    <xf numFmtId="164" fontId="2" fillId="2" borderId="34" xfId="0" applyFont="1" applyFill="1" applyBorder="1" applyAlignment="1">
      <alignment/>
    </xf>
    <xf numFmtId="166" fontId="16" fillId="2" borderId="35" xfId="0" applyNumberFormat="1" applyFont="1" applyFill="1" applyBorder="1" applyAlignment="1">
      <alignment horizontal="center"/>
    </xf>
    <xf numFmtId="166" fontId="29" fillId="2" borderId="36" xfId="0" applyNumberFormat="1" applyFont="1" applyFill="1" applyBorder="1" applyAlignment="1">
      <alignment horizontal="right"/>
    </xf>
    <xf numFmtId="166" fontId="8" fillId="2" borderId="35" xfId="0" applyNumberFormat="1" applyFont="1" applyFill="1" applyBorder="1" applyAlignment="1">
      <alignment horizontal="center"/>
    </xf>
    <xf numFmtId="166" fontId="17" fillId="2" borderId="36" xfId="0" applyNumberFormat="1" applyFont="1" applyFill="1" applyBorder="1" applyAlignment="1">
      <alignment horizontal="center"/>
    </xf>
    <xf numFmtId="166" fontId="2" fillId="2" borderId="35" xfId="0" applyNumberFormat="1" applyFont="1" applyFill="1" applyBorder="1" applyAlignment="1">
      <alignment horizontal="center"/>
    </xf>
    <xf numFmtId="164" fontId="2" fillId="2" borderId="37" xfId="0" applyFont="1" applyFill="1" applyBorder="1" applyAlignment="1">
      <alignment/>
    </xf>
    <xf numFmtId="166" fontId="14" fillId="0" borderId="25" xfId="0" applyNumberFormat="1" applyFont="1" applyBorder="1" applyAlignment="1">
      <alignment horizontal="center"/>
    </xf>
    <xf numFmtId="166" fontId="28" fillId="0" borderId="26" xfId="0" applyNumberFormat="1" applyFont="1" applyBorder="1" applyAlignment="1">
      <alignment horizontal="center"/>
    </xf>
    <xf numFmtId="166" fontId="4" fillId="0" borderId="26" xfId="0" applyNumberFormat="1" applyFont="1" applyBorder="1" applyAlignment="1">
      <alignment horizontal="center"/>
    </xf>
    <xf numFmtId="166" fontId="2" fillId="0" borderId="25" xfId="0" applyNumberFormat="1" applyFont="1" applyBorder="1" applyAlignment="1">
      <alignment horizontal="center"/>
    </xf>
    <xf numFmtId="166" fontId="14" fillId="0" borderId="28" xfId="0" applyNumberFormat="1" applyFont="1" applyBorder="1" applyAlignment="1">
      <alignment horizontal="center"/>
    </xf>
    <xf numFmtId="166" fontId="28" fillId="0" borderId="0" xfId="0" applyNumberFormat="1" applyFont="1" applyBorder="1" applyAlignment="1">
      <alignment horizontal="center"/>
    </xf>
    <xf numFmtId="166" fontId="8" fillId="0" borderId="28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2" fillId="0" borderId="28" xfId="0" applyNumberFormat="1" applyFont="1" applyBorder="1" applyAlignment="1">
      <alignment horizontal="center"/>
    </xf>
    <xf numFmtId="166" fontId="16" fillId="0" borderId="32" xfId="0" applyNumberFormat="1" applyFont="1" applyBorder="1" applyAlignment="1">
      <alignment horizontal="center"/>
    </xf>
    <xf numFmtId="166" fontId="30" fillId="0" borderId="33" xfId="0" applyNumberFormat="1" applyFont="1" applyBorder="1" applyAlignment="1">
      <alignment horizontal="center"/>
    </xf>
    <xf numFmtId="166" fontId="8" fillId="0" borderId="32" xfId="0" applyNumberFormat="1" applyFont="1" applyBorder="1" applyAlignment="1">
      <alignment horizontal="center"/>
    </xf>
    <xf numFmtId="166" fontId="17" fillId="0" borderId="33" xfId="0" applyNumberFormat="1" applyFont="1" applyBorder="1" applyAlignment="1">
      <alignment horizontal="center"/>
    </xf>
    <xf numFmtId="166" fontId="2" fillId="0" borderId="32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4" fontId="15" fillId="2" borderId="27" xfId="0" applyFont="1" applyFill="1" applyBorder="1" applyAlignment="1">
      <alignment horizontal="left" indent="1"/>
    </xf>
    <xf numFmtId="166" fontId="16" fillId="0" borderId="35" xfId="0" applyNumberFormat="1" applyFont="1" applyBorder="1" applyAlignment="1">
      <alignment horizontal="center"/>
    </xf>
    <xf numFmtId="166" fontId="28" fillId="0" borderId="36" xfId="0" applyNumberFormat="1" applyFont="1" applyBorder="1" applyAlignment="1">
      <alignment horizontal="center"/>
    </xf>
    <xf numFmtId="166" fontId="8" fillId="0" borderId="35" xfId="0" applyNumberFormat="1" applyFont="1" applyBorder="1" applyAlignment="1">
      <alignment horizontal="center"/>
    </xf>
    <xf numFmtId="166" fontId="17" fillId="0" borderId="36" xfId="0" applyNumberFormat="1" applyFont="1" applyBorder="1" applyAlignment="1">
      <alignment horizontal="center"/>
    </xf>
    <xf numFmtId="166" fontId="2" fillId="0" borderId="35" xfId="0" applyNumberFormat="1" applyFont="1" applyBorder="1" applyAlignment="1">
      <alignment horizontal="center"/>
    </xf>
    <xf numFmtId="166" fontId="8" fillId="0" borderId="25" xfId="0" applyNumberFormat="1" applyFont="1" applyBorder="1" applyAlignment="1">
      <alignment horizontal="center"/>
    </xf>
    <xf numFmtId="166" fontId="4" fillId="0" borderId="25" xfId="0" applyNumberFormat="1" applyFont="1" applyBorder="1" applyAlignment="1">
      <alignment horizontal="center"/>
    </xf>
    <xf numFmtId="166" fontId="4" fillId="0" borderId="28" xfId="0" applyNumberFormat="1" applyFont="1" applyBorder="1" applyAlignment="1">
      <alignment horizontal="center"/>
    </xf>
    <xf numFmtId="166" fontId="28" fillId="0" borderId="33" xfId="0" applyNumberFormat="1" applyFont="1" applyBorder="1" applyAlignment="1">
      <alignment horizontal="center"/>
    </xf>
    <xf numFmtId="166" fontId="11" fillId="0" borderId="32" xfId="0" applyNumberFormat="1" applyFont="1" applyBorder="1" applyAlignment="1">
      <alignment horizontal="center"/>
    </xf>
    <xf numFmtId="166" fontId="16" fillId="0" borderId="33" xfId="0" applyNumberFormat="1" applyFont="1" applyBorder="1" applyAlignment="1">
      <alignment horizontal="center"/>
    </xf>
    <xf numFmtId="166" fontId="11" fillId="0" borderId="35" xfId="0" applyNumberFormat="1" applyFont="1" applyBorder="1" applyAlignment="1">
      <alignment horizontal="center"/>
    </xf>
    <xf numFmtId="166" fontId="11" fillId="0" borderId="25" xfId="0" applyNumberFormat="1" applyFont="1" applyBorder="1" applyAlignment="1">
      <alignment horizontal="right"/>
    </xf>
    <xf numFmtId="164" fontId="8" fillId="0" borderId="29" xfId="0" applyFont="1" applyBorder="1" applyAlignment="1">
      <alignment horizontal="left" indent="1"/>
    </xf>
    <xf numFmtId="166" fontId="8" fillId="0" borderId="30" xfId="0" applyNumberFormat="1" applyFont="1" applyBorder="1" applyAlignment="1">
      <alignment horizontal="center"/>
    </xf>
    <xf numFmtId="166" fontId="29" fillId="0" borderId="31" xfId="0" applyNumberFormat="1" applyFont="1" applyBorder="1" applyAlignment="1">
      <alignment horizontal="center"/>
    </xf>
    <xf numFmtId="166" fontId="20" fillId="0" borderId="30" xfId="0" applyNumberFormat="1" applyFont="1" applyBorder="1" applyAlignment="1">
      <alignment horizontal="center" vertical="center"/>
    </xf>
    <xf numFmtId="166" fontId="17" fillId="0" borderId="31" xfId="0" applyNumberFormat="1" applyFont="1" applyBorder="1" applyAlignment="1">
      <alignment horizontal="center"/>
    </xf>
    <xf numFmtId="166" fontId="17" fillId="0" borderId="30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166" fontId="11" fillId="0" borderId="28" xfId="0" applyNumberFormat="1" applyFont="1" applyBorder="1" applyAlignment="1">
      <alignment horizontal="center"/>
    </xf>
    <xf numFmtId="166" fontId="2" fillId="0" borderId="36" xfId="0" applyNumberFormat="1" applyFont="1" applyBorder="1" applyAlignment="1">
      <alignment horizontal="center"/>
    </xf>
    <xf numFmtId="164" fontId="8" fillId="0" borderId="38" xfId="0" applyFont="1" applyBorder="1" applyAlignment="1">
      <alignment horizontal="center"/>
    </xf>
    <xf numFmtId="166" fontId="8" fillId="0" borderId="39" xfId="0" applyNumberFormat="1" applyFont="1" applyBorder="1" applyAlignment="1">
      <alignment horizontal="center"/>
    </xf>
    <xf numFmtId="166" fontId="28" fillId="0" borderId="40" xfId="0" applyNumberFormat="1" applyFont="1" applyBorder="1" applyAlignment="1">
      <alignment horizontal="center"/>
    </xf>
    <xf numFmtId="166" fontId="20" fillId="2" borderId="39" xfId="0" applyNumberFormat="1" applyFont="1" applyFill="1" applyBorder="1" applyAlignment="1">
      <alignment horizontal="center" vertical="center"/>
    </xf>
    <xf numFmtId="166" fontId="17" fillId="0" borderId="40" xfId="0" applyNumberFormat="1" applyFont="1" applyBorder="1" applyAlignment="1">
      <alignment horizontal="center"/>
    </xf>
    <xf numFmtId="166" fontId="17" fillId="0" borderId="39" xfId="0" applyNumberFormat="1" applyFont="1" applyBorder="1" applyAlignment="1">
      <alignment horizontal="center"/>
    </xf>
    <xf numFmtId="166" fontId="19" fillId="0" borderId="28" xfId="0" applyNumberFormat="1" applyFont="1" applyBorder="1" applyAlignment="1">
      <alignment horizontal="center"/>
    </xf>
    <xf numFmtId="164" fontId="2" fillId="0" borderId="29" xfId="0" applyFont="1" applyBorder="1" applyAlignment="1">
      <alignment horizontal="left" indent="1"/>
    </xf>
    <xf numFmtId="166" fontId="19" fillId="0" borderId="30" xfId="0" applyNumberFormat="1" applyFont="1" applyBorder="1" applyAlignment="1">
      <alignment horizontal="center"/>
    </xf>
    <xf numFmtId="166" fontId="4" fillId="0" borderId="31" xfId="0" applyNumberFormat="1" applyFont="1" applyBorder="1" applyAlignment="1">
      <alignment horizontal="center"/>
    </xf>
    <xf numFmtId="166" fontId="4" fillId="0" borderId="30" xfId="0" applyNumberFormat="1" applyFont="1" applyBorder="1" applyAlignment="1">
      <alignment horizontal="center"/>
    </xf>
    <xf numFmtId="164" fontId="2" fillId="0" borderId="0" xfId="0" applyFont="1" applyAlignment="1">
      <alignment horizontal="left" indent="1"/>
    </xf>
    <xf numFmtId="164" fontId="11" fillId="0" borderId="0" xfId="0" applyFont="1" applyAlignment="1">
      <alignment horizontal="left"/>
    </xf>
    <xf numFmtId="164" fontId="11" fillId="0" borderId="0" xfId="0" applyFont="1" applyAlignment="1">
      <alignment horizontal="left" indent="1"/>
    </xf>
    <xf numFmtId="164" fontId="31" fillId="0" borderId="0" xfId="0" applyFont="1" applyAlignment="1">
      <alignment horizontal="center"/>
    </xf>
    <xf numFmtId="164" fontId="32" fillId="0" borderId="0" xfId="0" applyFont="1" applyAlignment="1">
      <alignment horizontal="center"/>
    </xf>
    <xf numFmtId="164" fontId="22" fillId="0" borderId="0" xfId="0" applyFont="1" applyAlignment="1">
      <alignment/>
    </xf>
    <xf numFmtId="164" fontId="22" fillId="0" borderId="0" xfId="0" applyFont="1" applyAlignment="1">
      <alignment horizontal="center"/>
    </xf>
    <xf numFmtId="164" fontId="33" fillId="2" borderId="0" xfId="0" applyFont="1" applyFill="1" applyBorder="1" applyAlignment="1">
      <alignment horizontal="center"/>
    </xf>
    <xf numFmtId="164" fontId="9" fillId="0" borderId="0" xfId="0" applyFont="1" applyBorder="1" applyAlignment="1">
      <alignment horizontal="center" vertical="center"/>
    </xf>
    <xf numFmtId="164" fontId="15" fillId="2" borderId="29" xfId="0" applyFont="1" applyFill="1" applyBorder="1" applyAlignment="1">
      <alignment horizontal="left" indent="1"/>
    </xf>
    <xf numFmtId="164" fontId="9" fillId="0" borderId="0" xfId="0" applyFont="1" applyBorder="1" applyAlignment="1">
      <alignment horizontal="center"/>
    </xf>
    <xf numFmtId="164" fontId="5" fillId="2" borderId="0" xfId="0" applyFont="1" applyFill="1" applyBorder="1" applyAlignment="1">
      <alignment horizontal="left" vertical="center"/>
    </xf>
    <xf numFmtId="164" fontId="2" fillId="0" borderId="0" xfId="0" applyFont="1" applyBorder="1" applyAlignment="1">
      <alignment horizontal="left" indent="1"/>
    </xf>
    <xf numFmtId="164" fontId="9" fillId="2" borderId="0" xfId="0" applyFont="1" applyFill="1" applyBorder="1" applyAlignment="1">
      <alignment horizontal="center"/>
    </xf>
    <xf numFmtId="164" fontId="26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12" fillId="0" borderId="0" xfId="0" applyFont="1" applyBorder="1" applyAlignment="1">
      <alignment horizontal="center"/>
    </xf>
    <xf numFmtId="164" fontId="13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left" indent="1"/>
    </xf>
    <xf numFmtId="164" fontId="28" fillId="2" borderId="0" xfId="0" applyFont="1" applyFill="1" applyBorder="1" applyAlignment="1">
      <alignment horizontal="center"/>
    </xf>
    <xf numFmtId="166" fontId="14" fillId="2" borderId="0" xfId="0" applyNumberFormat="1" applyFont="1" applyFill="1" applyBorder="1" applyAlignment="1">
      <alignment horizontal="center"/>
    </xf>
    <xf numFmtId="164" fontId="15" fillId="2" borderId="0" xfId="0" applyFont="1" applyFill="1" applyBorder="1" applyAlignment="1">
      <alignment horizontal="left" indent="12"/>
    </xf>
    <xf numFmtId="166" fontId="16" fillId="2" borderId="0" xfId="0" applyNumberFormat="1" applyFont="1" applyFill="1" applyBorder="1" applyAlignment="1">
      <alignment horizontal="center"/>
    </xf>
    <xf numFmtId="166" fontId="8" fillId="2" borderId="0" xfId="0" applyNumberFormat="1" applyFont="1" applyFill="1" applyBorder="1" applyAlignment="1">
      <alignment horizontal="center"/>
    </xf>
    <xf numFmtId="166" fontId="17" fillId="2" borderId="0" xfId="0" applyNumberFormat="1" applyFont="1" applyFill="1" applyBorder="1" applyAlignment="1">
      <alignment horizontal="center"/>
    </xf>
    <xf numFmtId="166" fontId="11" fillId="2" borderId="0" xfId="0" applyNumberFormat="1" applyFont="1" applyFill="1" applyBorder="1" applyAlignment="1">
      <alignment horizontal="center"/>
    </xf>
    <xf numFmtId="166" fontId="29" fillId="2" borderId="0" xfId="0" applyNumberFormat="1" applyFont="1" applyFill="1" applyBorder="1" applyAlignment="1">
      <alignment horizontal="right"/>
    </xf>
    <xf numFmtId="164" fontId="15" fillId="2" borderId="0" xfId="0" applyFont="1" applyFill="1" applyBorder="1" applyAlignment="1">
      <alignment horizontal="left" indent="1"/>
    </xf>
    <xf numFmtId="166" fontId="14" fillId="0" borderId="0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166" fontId="30" fillId="0" borderId="0" xfId="0" applyNumberFormat="1" applyFont="1" applyBorder="1" applyAlignment="1">
      <alignment horizontal="center"/>
    </xf>
    <xf numFmtId="166" fontId="11" fillId="0" borderId="0" xfId="0" applyNumberFormat="1" applyFont="1" applyBorder="1" applyAlignment="1">
      <alignment horizontal="right"/>
    </xf>
    <xf numFmtId="164" fontId="8" fillId="0" borderId="0" xfId="0" applyFont="1" applyBorder="1" applyAlignment="1">
      <alignment horizontal="left" indent="1"/>
    </xf>
    <xf numFmtId="166" fontId="29" fillId="0" borderId="0" xfId="0" applyNumberFormat="1" applyFont="1" applyBorder="1" applyAlignment="1">
      <alignment horizontal="center"/>
    </xf>
    <xf numFmtId="166" fontId="20" fillId="0" borderId="0" xfId="0" applyNumberFormat="1" applyFont="1" applyBorder="1" applyAlignment="1">
      <alignment horizontal="center" vertical="center"/>
    </xf>
    <xf numFmtId="166" fontId="11" fillId="0" borderId="0" xfId="0" applyNumberFormat="1" applyFont="1" applyAlignment="1">
      <alignment horizontal="center"/>
    </xf>
    <xf numFmtId="166" fontId="20" fillId="2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164" fontId="5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52" sqref="A52"/>
    </sheetView>
  </sheetViews>
  <sheetFormatPr defaultColWidth="11.00390625" defaultRowHeight="12"/>
  <cols>
    <col min="1" max="1" width="22.875" style="0" customWidth="1"/>
    <col min="2" max="12" width="6.625" style="0" customWidth="1"/>
    <col min="13" max="13" width="5.00390625" style="0" customWidth="1"/>
    <col min="14" max="14" width="5.625" style="0" customWidth="1"/>
    <col min="15" max="253" width="11.25390625" style="0" customWidth="1"/>
    <col min="254" max="16384" width="10.75390625" style="0" customWidth="1"/>
  </cols>
  <sheetData>
    <row r="1" ht="19.5" customHeight="1"/>
    <row r="2" ht="25.5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sheetProtection selectLockedCells="1" selectUnlockedCells="1"/>
  <printOptions/>
  <pageMargins left="0.4722222222222222" right="0.27569444444444446" top="0.5118055555555555" bottom="0.31527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">
      <selection activeCell="F54" sqref="F54"/>
    </sheetView>
  </sheetViews>
  <sheetFormatPr defaultColWidth="11.00390625" defaultRowHeight="12"/>
  <cols>
    <col min="1" max="1" width="25.25390625" style="1" customWidth="1"/>
    <col min="2" max="6" width="9.50390625" style="2" customWidth="1"/>
    <col min="7" max="7" width="4.375" style="3" customWidth="1"/>
    <col min="8" max="8" width="5.625" style="3" customWidth="1"/>
    <col min="9" max="247" width="11.25390625" style="2" customWidth="1"/>
    <col min="248" max="250" width="10.75390625" style="2" customWidth="1"/>
    <col min="251" max="16384" width="11.25390625" style="2" customWidth="1"/>
  </cols>
  <sheetData>
    <row r="1" spans="1:6" ht="19.5" customHeight="1">
      <c r="A1" s="4" t="s">
        <v>0</v>
      </c>
      <c r="B1"/>
      <c r="C1" s="5"/>
      <c r="F1" s="6">
        <v>38974</v>
      </c>
    </row>
    <row r="2" spans="1:7" ht="25.5" customHeight="1">
      <c r="A2" s="7" t="s">
        <v>1</v>
      </c>
      <c r="B2" s="8"/>
      <c r="C2" s="9"/>
      <c r="D2" s="10" t="s">
        <v>2</v>
      </c>
      <c r="E2" s="11"/>
      <c r="F2" s="12"/>
      <c r="G2" s="3" t="s">
        <v>3</v>
      </c>
    </row>
    <row r="3" spans="1:6" ht="12" customHeight="1">
      <c r="A3" s="13" t="s">
        <v>4</v>
      </c>
      <c r="B3" s="14" t="s">
        <v>5</v>
      </c>
      <c r="C3" s="15" t="s">
        <v>6</v>
      </c>
      <c r="D3" s="16" t="s">
        <v>7</v>
      </c>
      <c r="E3" s="17" t="s">
        <v>8</v>
      </c>
      <c r="F3" s="17" t="s">
        <v>8</v>
      </c>
    </row>
    <row r="4" spans="1:6" ht="12" customHeight="1">
      <c r="A4" s="13" t="s">
        <v>9</v>
      </c>
      <c r="B4" s="18" t="s">
        <v>10</v>
      </c>
      <c r="C4" s="19" t="s">
        <v>11</v>
      </c>
      <c r="D4" s="19" t="s">
        <v>12</v>
      </c>
      <c r="E4" s="20" t="s">
        <v>13</v>
      </c>
      <c r="F4" s="20" t="s">
        <v>14</v>
      </c>
    </row>
    <row r="5" spans="1:6" ht="12" customHeight="1">
      <c r="A5" s="21"/>
      <c r="B5" s="22" t="s">
        <v>15</v>
      </c>
      <c r="C5" s="23" t="s">
        <v>16</v>
      </c>
      <c r="D5" s="24" t="s">
        <v>17</v>
      </c>
      <c r="E5" s="25" t="s">
        <v>18</v>
      </c>
      <c r="F5" s="25" t="s">
        <v>19</v>
      </c>
    </row>
    <row r="6" spans="1:6" ht="12" customHeight="1">
      <c r="A6" s="26" t="s">
        <v>20</v>
      </c>
      <c r="B6" s="27">
        <v>1230</v>
      </c>
      <c r="C6" s="28"/>
      <c r="D6" s="29"/>
      <c r="E6" s="30">
        <v>1230</v>
      </c>
      <c r="F6" s="31"/>
    </row>
    <row r="7" spans="1:6" ht="12" customHeight="1">
      <c r="A7" s="1" t="s">
        <v>21</v>
      </c>
      <c r="B7" s="32">
        <v>220</v>
      </c>
      <c r="C7" s="33"/>
      <c r="D7" s="34"/>
      <c r="E7" s="35"/>
      <c r="F7" s="36">
        <f>B7</f>
        <v>220</v>
      </c>
    </row>
    <row r="8" spans="1:6" ht="12" customHeight="1">
      <c r="A8" s="37" t="s">
        <v>22</v>
      </c>
      <c r="B8" s="38">
        <f>SUM(B6:B7)</f>
        <v>1450</v>
      </c>
      <c r="C8" s="39"/>
      <c r="D8" s="40">
        <f>B8</f>
        <v>1450</v>
      </c>
      <c r="E8" s="41">
        <f>SUM(E6:E7)</f>
        <v>1230</v>
      </c>
      <c r="F8" s="42">
        <f>F7</f>
        <v>220</v>
      </c>
    </row>
    <row r="9" spans="1:6" ht="12" customHeight="1">
      <c r="A9" s="43" t="s">
        <v>23</v>
      </c>
      <c r="B9" s="27">
        <v>30</v>
      </c>
      <c r="C9" s="28"/>
      <c r="D9" s="44"/>
      <c r="E9" s="45">
        <v>30</v>
      </c>
      <c r="F9" s="46"/>
    </row>
    <row r="10" spans="1:6" ht="12" customHeight="1">
      <c r="A10" s="1" t="s">
        <v>24</v>
      </c>
      <c r="B10" s="32">
        <v>310</v>
      </c>
      <c r="C10" s="33"/>
      <c r="D10" s="47"/>
      <c r="E10" s="48">
        <v>310</v>
      </c>
      <c r="F10" s="49"/>
    </row>
    <row r="11" spans="1:7" ht="12" customHeight="1">
      <c r="A11" s="1" t="s">
        <v>25</v>
      </c>
      <c r="B11" s="32"/>
      <c r="C11" s="33"/>
      <c r="D11" s="47"/>
      <c r="E11" s="48"/>
      <c r="F11" s="49"/>
      <c r="G11" s="3" t="s">
        <v>26</v>
      </c>
    </row>
    <row r="12" spans="1:6" ht="12" customHeight="1">
      <c r="A12" s="1" t="s">
        <v>27</v>
      </c>
      <c r="B12" s="32">
        <v>50</v>
      </c>
      <c r="C12" s="33"/>
      <c r="D12" s="47"/>
      <c r="E12" s="48">
        <v>50</v>
      </c>
      <c r="F12" s="49"/>
    </row>
    <row r="13" spans="1:6" ht="12" customHeight="1">
      <c r="A13" s="1" t="s">
        <v>28</v>
      </c>
      <c r="B13" s="32">
        <v>420</v>
      </c>
      <c r="C13" s="50">
        <v>420</v>
      </c>
      <c r="D13" s="47"/>
      <c r="E13" s="51"/>
      <c r="F13" s="49"/>
    </row>
    <row r="14" spans="1:6" ht="12" customHeight="1">
      <c r="A14" s="37" t="s">
        <v>22</v>
      </c>
      <c r="B14" s="38">
        <f>SUM(B9:B13)</f>
        <v>810</v>
      </c>
      <c r="C14" s="39"/>
      <c r="D14" s="40">
        <f>B14-C13</f>
        <v>390</v>
      </c>
      <c r="E14" s="52">
        <f>SUM(E9:E13)</f>
        <v>390</v>
      </c>
      <c r="F14" s="53"/>
    </row>
    <row r="15" spans="1:6" ht="12" customHeight="1">
      <c r="A15" s="43" t="s">
        <v>29</v>
      </c>
      <c r="B15" s="27"/>
      <c r="C15" s="28"/>
      <c r="D15" s="44"/>
      <c r="E15" s="54"/>
      <c r="F15" s="46"/>
    </row>
    <row r="16" spans="1:6" ht="12" customHeight="1">
      <c r="A16" s="1" t="s">
        <v>30</v>
      </c>
      <c r="B16" s="32">
        <v>50</v>
      </c>
      <c r="C16" s="33"/>
      <c r="D16" s="47"/>
      <c r="E16" s="55"/>
      <c r="F16" s="49"/>
    </row>
    <row r="17" spans="1:6" ht="12" customHeight="1">
      <c r="A17" s="21"/>
      <c r="B17" s="56">
        <f>SUM(B15:B16)</f>
        <v>50</v>
      </c>
      <c r="C17" s="39"/>
      <c r="D17" s="40">
        <f>B17</f>
        <v>50</v>
      </c>
      <c r="E17" s="41">
        <f>D17</f>
        <v>50</v>
      </c>
      <c r="F17" s="53"/>
    </row>
    <row r="18" spans="1:6" ht="12" customHeight="1">
      <c r="A18" s="43" t="s">
        <v>31</v>
      </c>
      <c r="B18" s="27">
        <v>220</v>
      </c>
      <c r="C18" s="28"/>
      <c r="D18" s="44"/>
      <c r="E18" s="57">
        <v>220</v>
      </c>
      <c r="F18" s="46"/>
    </row>
    <row r="19" spans="1:6" ht="12" customHeight="1">
      <c r="A19" s="1" t="s">
        <v>32</v>
      </c>
      <c r="B19" s="32">
        <v>640</v>
      </c>
      <c r="C19" s="33">
        <v>640</v>
      </c>
      <c r="D19" s="58"/>
      <c r="E19" s="49"/>
      <c r="F19" s="59"/>
    </row>
    <row r="20" spans="1:6" ht="12" customHeight="1">
      <c r="A20" s="37" t="s">
        <v>22</v>
      </c>
      <c r="B20" s="38">
        <f>SUM(B18:B19)</f>
        <v>860</v>
      </c>
      <c r="C20" s="39"/>
      <c r="D20" s="40">
        <f>B20-C19</f>
        <v>220</v>
      </c>
      <c r="E20" s="41">
        <f>D20</f>
        <v>220</v>
      </c>
      <c r="F20" s="53"/>
    </row>
    <row r="21" spans="1:6" ht="12" customHeight="1">
      <c r="A21" s="1" t="s">
        <v>33</v>
      </c>
      <c r="B21" s="32">
        <v>280</v>
      </c>
      <c r="C21" s="33"/>
      <c r="D21" s="47"/>
      <c r="E21" s="55">
        <v>280</v>
      </c>
      <c r="F21" s="49"/>
    </row>
    <row r="22" spans="1:6" ht="12" customHeight="1">
      <c r="A22" s="1" t="s">
        <v>34</v>
      </c>
      <c r="B22" s="32">
        <v>390</v>
      </c>
      <c r="C22" s="33">
        <v>170</v>
      </c>
      <c r="D22" s="47"/>
      <c r="E22" s="55">
        <v>220</v>
      </c>
      <c r="F22" s="49"/>
    </row>
    <row r="23" spans="1:6" ht="12" customHeight="1">
      <c r="A23" s="1" t="s">
        <v>35</v>
      </c>
      <c r="B23" s="32">
        <v>160</v>
      </c>
      <c r="C23" s="33">
        <v>40</v>
      </c>
      <c r="D23" s="47"/>
      <c r="E23" s="55">
        <v>120</v>
      </c>
      <c r="F23" s="49"/>
    </row>
    <row r="24" spans="1:6" ht="12" customHeight="1">
      <c r="A24" s="1" t="s">
        <v>36</v>
      </c>
      <c r="B24" s="32">
        <v>120</v>
      </c>
      <c r="C24" s="33">
        <v>30</v>
      </c>
      <c r="D24" s="47"/>
      <c r="E24" s="55">
        <v>90</v>
      </c>
      <c r="F24" s="49"/>
    </row>
    <row r="25" spans="1:6" ht="12" customHeight="1">
      <c r="A25" s="1" t="s">
        <v>37</v>
      </c>
      <c r="B25" s="32">
        <v>520</v>
      </c>
      <c r="C25" s="33">
        <v>160</v>
      </c>
      <c r="D25" s="47"/>
      <c r="E25" s="55">
        <v>360</v>
      </c>
      <c r="F25" s="49"/>
    </row>
    <row r="26" spans="1:6" ht="12" customHeight="1">
      <c r="A26" s="1" t="s">
        <v>38</v>
      </c>
      <c r="B26" s="32">
        <v>80</v>
      </c>
      <c r="C26" s="33"/>
      <c r="D26" s="47"/>
      <c r="E26" s="55">
        <v>80</v>
      </c>
      <c r="F26" s="49"/>
    </row>
    <row r="27" spans="1:6" ht="12" customHeight="1">
      <c r="A27" s="1" t="s">
        <v>39</v>
      </c>
      <c r="B27" s="32">
        <v>200</v>
      </c>
      <c r="C27" s="33"/>
      <c r="D27" s="47"/>
      <c r="E27" s="55">
        <v>200</v>
      </c>
      <c r="F27" s="49"/>
    </row>
    <row r="28" spans="1:6" ht="12" customHeight="1">
      <c r="A28" s="1" t="s">
        <v>40</v>
      </c>
      <c r="B28" s="32">
        <v>310</v>
      </c>
      <c r="C28" s="33"/>
      <c r="D28" s="47"/>
      <c r="E28" s="55">
        <v>310</v>
      </c>
      <c r="F28" s="49"/>
    </row>
    <row r="29" spans="1:6" ht="12" customHeight="1">
      <c r="A29" s="1" t="s">
        <v>41</v>
      </c>
      <c r="B29" s="32">
        <v>100</v>
      </c>
      <c r="C29" s="33"/>
      <c r="D29" s="47"/>
      <c r="E29" s="55">
        <v>100</v>
      </c>
      <c r="F29" s="49"/>
    </row>
    <row r="30" spans="1:6" ht="12" customHeight="1">
      <c r="A30" s="1" t="s">
        <v>42</v>
      </c>
      <c r="B30" s="32">
        <v>350</v>
      </c>
      <c r="C30" s="33"/>
      <c r="D30" s="47"/>
      <c r="E30" s="55">
        <v>350</v>
      </c>
      <c r="F30" s="49"/>
    </row>
    <row r="31" spans="1:6" ht="12" customHeight="1">
      <c r="A31" s="1" t="s">
        <v>43</v>
      </c>
      <c r="B31" s="32">
        <v>70</v>
      </c>
      <c r="C31" s="33">
        <v>70</v>
      </c>
      <c r="D31" s="47"/>
      <c r="E31" s="51"/>
      <c r="F31" s="49"/>
    </row>
    <row r="32" spans="1:6" ht="12" customHeight="1">
      <c r="A32" s="37" t="s">
        <v>22</v>
      </c>
      <c r="B32" s="60">
        <f>SUM(B21:B31)</f>
        <v>2580</v>
      </c>
      <c r="C32" s="33"/>
      <c r="D32" s="47">
        <f>B32-C22-C23-C24-C25-C31</f>
        <v>2110</v>
      </c>
      <c r="E32" s="61">
        <f>SUM(E21:E31)</f>
        <v>2110</v>
      </c>
      <c r="F32" s="49"/>
    </row>
    <row r="33" spans="1:6" ht="12" customHeight="1">
      <c r="A33" s="43" t="s">
        <v>44</v>
      </c>
      <c r="B33" s="27">
        <v>320</v>
      </c>
      <c r="C33" s="28"/>
      <c r="D33" s="44"/>
      <c r="E33" s="62">
        <v>320</v>
      </c>
      <c r="F33" s="46"/>
    </row>
    <row r="34" spans="1:6" ht="12" customHeight="1">
      <c r="A34" s="1" t="s">
        <v>45</v>
      </c>
      <c r="B34" s="32"/>
      <c r="C34" s="33"/>
      <c r="D34" s="47"/>
      <c r="E34" s="51"/>
      <c r="F34" s="49"/>
    </row>
    <row r="35" spans="1:6" ht="12" customHeight="1">
      <c r="A35" s="37" t="s">
        <v>22</v>
      </c>
      <c r="B35" s="56">
        <f>SUM(B33:B34)</f>
        <v>320</v>
      </c>
      <c r="C35" s="39"/>
      <c r="D35" s="40">
        <f>B35</f>
        <v>320</v>
      </c>
      <c r="E35" s="41">
        <f>D35</f>
        <v>320</v>
      </c>
      <c r="F35" s="53"/>
    </row>
    <row r="36" spans="1:6" ht="12" customHeight="1">
      <c r="A36" s="1" t="s">
        <v>46</v>
      </c>
      <c r="B36" s="32">
        <v>380</v>
      </c>
      <c r="C36" s="33"/>
      <c r="D36" s="47"/>
      <c r="E36" s="55">
        <v>380</v>
      </c>
      <c r="F36" s="49"/>
    </row>
    <row r="37" spans="1:6" ht="12" customHeight="1">
      <c r="A37" s="1" t="s">
        <v>47</v>
      </c>
      <c r="B37" s="32">
        <v>150</v>
      </c>
      <c r="C37" s="33"/>
      <c r="D37" s="47"/>
      <c r="E37" s="55">
        <v>150</v>
      </c>
      <c r="F37" s="49"/>
    </row>
    <row r="38" spans="1:6" ht="12" customHeight="1">
      <c r="A38" s="37" t="s">
        <v>22</v>
      </c>
      <c r="B38" s="60">
        <f>SUM(B36:B37)</f>
        <v>530</v>
      </c>
      <c r="C38" s="33"/>
      <c r="D38" s="47">
        <f>B38</f>
        <v>530</v>
      </c>
      <c r="E38" s="61">
        <f>SUM(E36:E37)</f>
        <v>530</v>
      </c>
      <c r="F38" s="63"/>
    </row>
    <row r="39" spans="1:6" ht="12" customHeight="1">
      <c r="A39" s="43" t="s">
        <v>48</v>
      </c>
      <c r="B39" s="27">
        <v>380</v>
      </c>
      <c r="C39" s="28"/>
      <c r="D39" s="44"/>
      <c r="E39" s="62">
        <v>320</v>
      </c>
      <c r="F39" s="45">
        <v>60</v>
      </c>
    </row>
    <row r="40" spans="1:6" ht="12" customHeight="1">
      <c r="A40" s="1" t="s">
        <v>49</v>
      </c>
      <c r="B40" s="32">
        <v>40</v>
      </c>
      <c r="C40" s="33"/>
      <c r="D40" s="47"/>
      <c r="E40" s="55">
        <v>40</v>
      </c>
      <c r="F40" s="49"/>
    </row>
    <row r="41" spans="1:6" ht="12" customHeight="1">
      <c r="A41" s="37" t="s">
        <v>22</v>
      </c>
      <c r="B41" s="38">
        <f>SUM(B39:B40)</f>
        <v>420</v>
      </c>
      <c r="C41" s="39"/>
      <c r="D41" s="40">
        <f>B41</f>
        <v>420</v>
      </c>
      <c r="E41" s="41">
        <f>E39+E40</f>
        <v>360</v>
      </c>
      <c r="F41" s="53">
        <v>60</v>
      </c>
    </row>
    <row r="42" spans="1:6" ht="12" customHeight="1">
      <c r="A42" s="43" t="s">
        <v>50</v>
      </c>
      <c r="B42" s="27">
        <v>290</v>
      </c>
      <c r="C42" s="28">
        <v>290</v>
      </c>
      <c r="D42" s="44"/>
      <c r="E42" s="62"/>
      <c r="F42" s="45"/>
    </row>
    <row r="43" spans="1:7" ht="12" customHeight="1">
      <c r="A43" s="1" t="s">
        <v>51</v>
      </c>
      <c r="B43" s="32"/>
      <c r="C43" s="33"/>
      <c r="D43" s="47"/>
      <c r="E43" s="55"/>
      <c r="F43" s="48"/>
      <c r="G43" s="3" t="s">
        <v>26</v>
      </c>
    </row>
    <row r="44" spans="1:6" ht="12" customHeight="1">
      <c r="A44" s="1" t="s">
        <v>52</v>
      </c>
      <c r="B44" s="32">
        <v>120</v>
      </c>
      <c r="C44" s="33"/>
      <c r="D44" s="47"/>
      <c r="E44" s="55">
        <v>40</v>
      </c>
      <c r="F44" s="48">
        <v>80</v>
      </c>
    </row>
    <row r="45" spans="1:6" ht="12" customHeight="1">
      <c r="A45" s="1" t="s">
        <v>53</v>
      </c>
      <c r="B45" s="32">
        <v>80</v>
      </c>
      <c r="C45" s="33"/>
      <c r="D45" s="47"/>
      <c r="E45" s="55"/>
      <c r="F45" s="48">
        <v>80</v>
      </c>
    </row>
    <row r="46" spans="1:7" ht="12" customHeight="1">
      <c r="A46" s="1" t="s">
        <v>54</v>
      </c>
      <c r="B46" s="32"/>
      <c r="C46" s="33"/>
      <c r="D46" s="47"/>
      <c r="E46" s="55"/>
      <c r="F46" s="48"/>
      <c r="G46" s="3" t="s">
        <v>26</v>
      </c>
    </row>
    <row r="47" spans="1:6" ht="12" customHeight="1">
      <c r="A47" s="1" t="s">
        <v>55</v>
      </c>
      <c r="B47" s="32">
        <v>20</v>
      </c>
      <c r="C47" s="33"/>
      <c r="D47" s="47"/>
      <c r="E47" s="55"/>
      <c r="F47" s="48">
        <f>B47</f>
        <v>20</v>
      </c>
    </row>
    <row r="48" spans="1:6" ht="12" customHeight="1">
      <c r="A48" s="37" t="s">
        <v>22</v>
      </c>
      <c r="B48" s="38">
        <f>SUM(B42:B47)</f>
        <v>510</v>
      </c>
      <c r="C48" s="39"/>
      <c r="D48" s="40">
        <f>B48-C42-C45</f>
        <v>220</v>
      </c>
      <c r="E48" s="64">
        <f>SUM(E42:E47)</f>
        <v>40</v>
      </c>
      <c r="F48" s="42">
        <f>SUM(F42:F47)</f>
        <v>180</v>
      </c>
    </row>
    <row r="49" spans="1:6" ht="12" customHeight="1">
      <c r="A49" s="1" t="s">
        <v>56</v>
      </c>
      <c r="B49" s="32">
        <v>220</v>
      </c>
      <c r="C49" s="33"/>
      <c r="D49" s="47"/>
      <c r="E49" s="55">
        <v>220</v>
      </c>
      <c r="F49" s="48"/>
    </row>
    <row r="50" spans="1:7" ht="12" customHeight="1">
      <c r="A50" s="1" t="s">
        <v>57</v>
      </c>
      <c r="B50" s="32"/>
      <c r="C50" s="33"/>
      <c r="D50" s="47"/>
      <c r="E50" s="55"/>
      <c r="F50" s="48">
        <f>B50</f>
        <v>0</v>
      </c>
      <c r="G50" s="3" t="s">
        <v>26</v>
      </c>
    </row>
    <row r="51" spans="1:6" ht="12" customHeight="1">
      <c r="A51" s="1" t="s">
        <v>58</v>
      </c>
      <c r="B51" s="32">
        <v>210</v>
      </c>
      <c r="C51" s="33"/>
      <c r="D51" s="47"/>
      <c r="E51" s="55"/>
      <c r="F51" s="48">
        <f>B51</f>
        <v>210</v>
      </c>
    </row>
    <row r="52" spans="1:6" ht="12" customHeight="1">
      <c r="A52" s="37" t="s">
        <v>22</v>
      </c>
      <c r="B52" s="60">
        <f>SUM(B49:B51)</f>
        <v>430</v>
      </c>
      <c r="C52" s="33"/>
      <c r="D52" s="47">
        <f>B52</f>
        <v>430</v>
      </c>
      <c r="E52" s="61">
        <f>SUM(E49:E51)</f>
        <v>220</v>
      </c>
      <c r="F52" s="63">
        <f>SUM(F49:F51)</f>
        <v>210</v>
      </c>
    </row>
    <row r="53" spans="1:6" ht="12" customHeight="1">
      <c r="A53" s="65" t="s">
        <v>59</v>
      </c>
      <c r="B53" s="66"/>
      <c r="C53" s="67"/>
      <c r="D53" s="68">
        <f>SUM(D14:D52)</f>
        <v>4690</v>
      </c>
      <c r="E53" s="69">
        <f>E14+E17+E20+E32+E35+E38+E41+E48+E52</f>
        <v>4240</v>
      </c>
      <c r="F53" s="70">
        <v>380</v>
      </c>
    </row>
    <row r="54" spans="1:6" ht="12" customHeight="1">
      <c r="A54" s="71" t="s">
        <v>60</v>
      </c>
      <c r="B54" s="72">
        <f>B8+B14+B17+B20+B32+B35+B38+B41+B48+B52</f>
        <v>7960</v>
      </c>
      <c r="C54" s="67">
        <f>SUM(C6:C53)</f>
        <v>1820</v>
      </c>
      <c r="D54" s="73">
        <f>D53+D8</f>
        <v>6140</v>
      </c>
      <c r="E54" s="74">
        <f>E53+E8</f>
        <v>5470</v>
      </c>
      <c r="F54" s="74">
        <f>F53+F8</f>
        <v>600</v>
      </c>
    </row>
    <row r="55" spans="2:6" ht="12" customHeight="1">
      <c r="B55" s="34"/>
      <c r="C55" s="33"/>
      <c r="D55" s="34"/>
      <c r="E55" s="51"/>
      <c r="F55" s="49"/>
    </row>
    <row r="56" spans="1:6" ht="12" customHeight="1">
      <c r="A56" s="1" t="s">
        <v>61</v>
      </c>
      <c r="B56" s="34">
        <v>400</v>
      </c>
      <c r="C56" s="33"/>
      <c r="D56" s="34"/>
      <c r="E56" s="75"/>
      <c r="F56" s="63">
        <v>400</v>
      </c>
    </row>
    <row r="57" spans="1:6" ht="12" customHeight="1">
      <c r="A57" s="1" t="s">
        <v>62</v>
      </c>
      <c r="B57" s="34">
        <v>200</v>
      </c>
      <c r="C57" s="33"/>
      <c r="D57" s="34"/>
      <c r="E57" s="75">
        <v>160</v>
      </c>
      <c r="F57" s="63">
        <v>40</v>
      </c>
    </row>
    <row r="58" spans="1:6" ht="12" customHeight="1">
      <c r="A58" s="37" t="s">
        <v>22</v>
      </c>
      <c r="B58" s="60">
        <f>SUM(B56:B57)</f>
        <v>600</v>
      </c>
      <c r="C58" s="33"/>
      <c r="D58" s="34">
        <f>B58</f>
        <v>600</v>
      </c>
      <c r="E58" s="51"/>
      <c r="F58" s="49"/>
    </row>
    <row r="59" spans="1:6" ht="12" customHeight="1">
      <c r="A59" s="71" t="s">
        <v>63</v>
      </c>
      <c r="B59" s="72">
        <f>B54+B58</f>
        <v>8560</v>
      </c>
      <c r="C59" s="67">
        <f>SUM(C54:C58)</f>
        <v>1820</v>
      </c>
      <c r="D59" s="76">
        <f>D54+D58</f>
        <v>6740</v>
      </c>
      <c r="E59" s="77">
        <f>SUM(E54:E58)</f>
        <v>5630</v>
      </c>
      <c r="F59" s="78">
        <f>SUM(F54:F58)</f>
        <v>1040</v>
      </c>
    </row>
    <row r="60" spans="1:6" ht="12" customHeight="1">
      <c r="A60" s="1" t="s">
        <v>64</v>
      </c>
      <c r="B60" s="79">
        <f>B54+400</f>
        <v>8360</v>
      </c>
      <c r="C60" s="80">
        <v>400</v>
      </c>
      <c r="D60" s="79">
        <f>D54+400</f>
        <v>6540</v>
      </c>
      <c r="E60" s="81">
        <f>E54+200</f>
        <v>5670</v>
      </c>
      <c r="F60" s="81">
        <f>F54+200</f>
        <v>800</v>
      </c>
    </row>
    <row r="61" spans="1:6" ht="12" customHeight="1">
      <c r="A61" s="1" t="s">
        <v>65</v>
      </c>
      <c r="B61" s="79">
        <f>B54+900</f>
        <v>8860</v>
      </c>
      <c r="C61" s="80">
        <v>900</v>
      </c>
      <c r="D61" s="79">
        <f>D54+900</f>
        <v>7040</v>
      </c>
      <c r="E61" s="81">
        <f>E54+360</f>
        <v>5830</v>
      </c>
      <c r="F61" s="81">
        <f>F54+540</f>
        <v>1140</v>
      </c>
    </row>
    <row r="62" spans="1:3" ht="12.75">
      <c r="A62" s="82"/>
      <c r="C62" s="83"/>
    </row>
    <row r="63" ht="12.75">
      <c r="A63" s="82"/>
    </row>
    <row r="64" ht="12.75">
      <c r="A64" s="82"/>
    </row>
    <row r="65" ht="12.75">
      <c r="A65" s="82"/>
    </row>
    <row r="66" ht="12.75">
      <c r="A66" s="82"/>
    </row>
    <row r="67" ht="12.75">
      <c r="A67" s="82"/>
    </row>
    <row r="68" ht="12.75">
      <c r="A68" s="82"/>
    </row>
    <row r="69" ht="12.75">
      <c r="A69" s="82"/>
    </row>
    <row r="70" ht="12.75">
      <c r="A70" s="82"/>
    </row>
    <row r="71" ht="12.75">
      <c r="A71" s="82"/>
    </row>
    <row r="72" ht="12.75">
      <c r="A72" s="82"/>
    </row>
    <row r="73" ht="12.75">
      <c r="A73" s="82"/>
    </row>
    <row r="74" ht="12.75">
      <c r="A74" s="8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1">
      <selection activeCell="C72" sqref="C72"/>
    </sheetView>
  </sheetViews>
  <sheetFormatPr defaultColWidth="11.00390625" defaultRowHeight="12"/>
  <cols>
    <col min="1" max="1" width="27.625" style="2" customWidth="1"/>
    <col min="2" max="2" width="9.50390625" style="3" customWidth="1"/>
    <col min="3" max="3" width="9.50390625" style="84" customWidth="1"/>
    <col min="4" max="6" width="9.50390625" style="3" customWidth="1"/>
    <col min="7" max="7" width="1.00390625" style="2" customWidth="1"/>
    <col min="8" max="8" width="5.375" style="2" customWidth="1"/>
    <col min="9" max="9" width="5.625" style="2" customWidth="1"/>
    <col min="10" max="10" width="5.25390625" style="2" customWidth="1"/>
    <col min="11" max="11" width="7.125" style="2" customWidth="1"/>
    <col min="12" max="245" width="11.25390625" style="2" customWidth="1"/>
    <col min="246" max="248" width="10.75390625" style="2" customWidth="1"/>
    <col min="249" max="255" width="11.25390625" style="2" customWidth="1"/>
    <col min="256" max="16384" width="10.75390625" style="0" customWidth="1"/>
  </cols>
  <sheetData>
    <row r="1" spans="1:11" ht="13.5" customHeight="1">
      <c r="A1" s="85" t="s">
        <v>66</v>
      </c>
      <c r="B1" s="86"/>
      <c r="C1" s="87"/>
      <c r="D1" s="88"/>
      <c r="E1" s="89"/>
      <c r="F1"/>
      <c r="H1"/>
      <c r="I1"/>
      <c r="J1"/>
      <c r="K1"/>
    </row>
    <row r="2" spans="1:11" ht="16.5" customHeight="1">
      <c r="A2" s="90" t="s">
        <v>67</v>
      </c>
      <c r="B2" s="91"/>
      <c r="C2" s="87"/>
      <c r="D2" s="92" t="s">
        <v>3</v>
      </c>
      <c r="E2" s="93"/>
      <c r="F2" s="94">
        <v>38974</v>
      </c>
      <c r="H2"/>
      <c r="I2"/>
      <c r="J2"/>
      <c r="K2"/>
    </row>
    <row r="3" spans="1:11" ht="12" customHeight="1">
      <c r="A3" s="95" t="s">
        <v>4</v>
      </c>
      <c r="B3" s="96" t="s">
        <v>5</v>
      </c>
      <c r="C3" s="97" t="s">
        <v>6</v>
      </c>
      <c r="D3" s="98" t="s">
        <v>7</v>
      </c>
      <c r="E3" s="99" t="s">
        <v>8</v>
      </c>
      <c r="F3" s="100" t="s">
        <v>8</v>
      </c>
      <c r="G3" s="101"/>
      <c r="H3"/>
      <c r="I3"/>
      <c r="J3"/>
      <c r="K3"/>
    </row>
    <row r="4" spans="1:11" ht="12" customHeight="1">
      <c r="A4" s="102" t="s">
        <v>9</v>
      </c>
      <c r="B4" s="103" t="s">
        <v>10</v>
      </c>
      <c r="C4" s="104" t="s">
        <v>68</v>
      </c>
      <c r="D4" s="105" t="s">
        <v>69</v>
      </c>
      <c r="E4" s="106" t="s">
        <v>13</v>
      </c>
      <c r="F4" s="107" t="s">
        <v>70</v>
      </c>
      <c r="G4" s="101"/>
      <c r="H4"/>
      <c r="I4"/>
      <c r="J4"/>
      <c r="K4"/>
    </row>
    <row r="5" spans="1:11" ht="12" customHeight="1">
      <c r="A5" s="108"/>
      <c r="B5" s="109" t="s">
        <v>15</v>
      </c>
      <c r="C5" s="110" t="s">
        <v>16</v>
      </c>
      <c r="D5" s="111" t="s">
        <v>17</v>
      </c>
      <c r="E5" s="112" t="s">
        <v>18</v>
      </c>
      <c r="F5" s="113" t="s">
        <v>71</v>
      </c>
      <c r="G5" s="101"/>
      <c r="H5"/>
      <c r="I5"/>
      <c r="J5"/>
      <c r="K5"/>
    </row>
    <row r="6" spans="1:11" ht="12" customHeight="1">
      <c r="A6" s="114" t="s">
        <v>20</v>
      </c>
      <c r="B6" s="115">
        <v>1780</v>
      </c>
      <c r="C6" s="116"/>
      <c r="D6" s="117"/>
      <c r="E6" s="118">
        <f>B6</f>
        <v>1780</v>
      </c>
      <c r="F6" s="119"/>
      <c r="G6" s="101"/>
      <c r="H6"/>
      <c r="I6"/>
      <c r="J6"/>
      <c r="K6"/>
    </row>
    <row r="7" spans="1:11" ht="12" customHeight="1">
      <c r="A7" s="102" t="s">
        <v>21</v>
      </c>
      <c r="B7" s="120">
        <v>220</v>
      </c>
      <c r="C7" s="121"/>
      <c r="D7" s="122"/>
      <c r="E7" s="123"/>
      <c r="F7" s="124">
        <f>B7</f>
        <v>220</v>
      </c>
      <c r="G7" s="101"/>
      <c r="H7"/>
      <c r="I7"/>
      <c r="J7"/>
      <c r="K7"/>
    </row>
    <row r="8" spans="1:11" ht="12" customHeight="1">
      <c r="A8" s="125" t="s">
        <v>22</v>
      </c>
      <c r="B8" s="126">
        <f>SUM(B6:B7)</f>
        <v>2000</v>
      </c>
      <c r="C8" s="127"/>
      <c r="D8" s="128">
        <f>B8</f>
        <v>2000</v>
      </c>
      <c r="E8" s="129">
        <f>SUM(E6:E7)</f>
        <v>1780</v>
      </c>
      <c r="F8" s="130">
        <f>F7</f>
        <v>220</v>
      </c>
      <c r="G8" s="101"/>
      <c r="H8"/>
      <c r="I8"/>
      <c r="J8"/>
      <c r="K8"/>
    </row>
    <row r="9" spans="1:11" ht="12" customHeight="1">
      <c r="A9" s="114" t="s">
        <v>23</v>
      </c>
      <c r="B9" s="115">
        <v>40</v>
      </c>
      <c r="C9" s="116"/>
      <c r="D9" s="131"/>
      <c r="E9" s="132">
        <v>40</v>
      </c>
      <c r="F9" s="117"/>
      <c r="G9" s="101"/>
      <c r="H9"/>
      <c r="I9"/>
      <c r="J9"/>
      <c r="K9"/>
    </row>
    <row r="10" spans="1:11" ht="12" customHeight="1">
      <c r="A10" s="133" t="s">
        <v>24</v>
      </c>
      <c r="B10" s="120">
        <v>360</v>
      </c>
      <c r="C10" s="121"/>
      <c r="D10" s="134"/>
      <c r="E10" s="135">
        <v>360</v>
      </c>
      <c r="F10" s="122"/>
      <c r="G10" s="101"/>
      <c r="H10"/>
      <c r="I10"/>
      <c r="J10"/>
      <c r="K10"/>
    </row>
    <row r="11" spans="1:11" ht="12" customHeight="1">
      <c r="A11" s="133" t="s">
        <v>25</v>
      </c>
      <c r="B11" s="120">
        <v>60</v>
      </c>
      <c r="C11" s="121"/>
      <c r="D11" s="134"/>
      <c r="E11" s="135">
        <v>50</v>
      </c>
      <c r="F11" s="122"/>
      <c r="G11" s="101"/>
      <c r="H11"/>
      <c r="I11"/>
      <c r="J11"/>
      <c r="K11"/>
    </row>
    <row r="12" spans="1:11" ht="12" customHeight="1">
      <c r="A12" s="133" t="s">
        <v>27</v>
      </c>
      <c r="B12" s="120">
        <v>50</v>
      </c>
      <c r="C12" s="121"/>
      <c r="D12" s="134"/>
      <c r="E12" s="135">
        <v>50</v>
      </c>
      <c r="F12" s="122"/>
      <c r="G12" s="101"/>
      <c r="H12"/>
      <c r="I12"/>
      <c r="J12"/>
      <c r="K12"/>
    </row>
    <row r="13" spans="1:11" ht="12" customHeight="1">
      <c r="A13" s="133" t="s">
        <v>28</v>
      </c>
      <c r="B13" s="120">
        <v>430</v>
      </c>
      <c r="C13" s="121">
        <v>430</v>
      </c>
      <c r="D13" s="134"/>
      <c r="E13" s="136"/>
      <c r="F13" s="122"/>
      <c r="G13" s="101"/>
      <c r="H13"/>
      <c r="I13"/>
      <c r="J13"/>
      <c r="K13"/>
    </row>
    <row r="14" spans="1:11" ht="12" customHeight="1">
      <c r="A14" s="125" t="s">
        <v>22</v>
      </c>
      <c r="B14" s="126">
        <f>SUM(B9:B13)</f>
        <v>940</v>
      </c>
      <c r="C14" s="137"/>
      <c r="D14" s="128">
        <f>B14-C13</f>
        <v>510</v>
      </c>
      <c r="E14" s="129">
        <f>D14-F15</f>
        <v>510</v>
      </c>
      <c r="F14" s="138"/>
      <c r="G14" s="101"/>
      <c r="H14"/>
      <c r="I14"/>
      <c r="J14"/>
      <c r="K14"/>
    </row>
    <row r="15" spans="1:11" ht="12" customHeight="1">
      <c r="A15" s="114" t="s">
        <v>72</v>
      </c>
      <c r="B15" s="115"/>
      <c r="C15" s="116"/>
      <c r="D15" s="131"/>
      <c r="E15" s="139"/>
      <c r="F15" s="117"/>
      <c r="G15" s="101"/>
      <c r="H15"/>
      <c r="I15"/>
      <c r="J15"/>
      <c r="K15"/>
    </row>
    <row r="16" spans="1:11" ht="12" customHeight="1">
      <c r="A16" s="133" t="s">
        <v>30</v>
      </c>
      <c r="B16" s="120">
        <v>130</v>
      </c>
      <c r="C16" s="121"/>
      <c r="D16" s="134"/>
      <c r="E16" s="135">
        <v>140</v>
      </c>
      <c r="F16" s="122"/>
      <c r="G16" s="101"/>
      <c r="H16"/>
      <c r="I16"/>
      <c r="J16"/>
      <c r="K16"/>
    </row>
    <row r="17" spans="1:11" ht="12" customHeight="1">
      <c r="A17" s="140" t="s">
        <v>73</v>
      </c>
      <c r="B17" s="126">
        <f>SUM(B15:B16)</f>
        <v>130</v>
      </c>
      <c r="C17" s="127"/>
      <c r="D17" s="128">
        <f>B17</f>
        <v>130</v>
      </c>
      <c r="E17" s="129">
        <f>D17</f>
        <v>130</v>
      </c>
      <c r="F17" s="138"/>
      <c r="G17" s="101"/>
      <c r="H17"/>
      <c r="I17"/>
      <c r="J17"/>
      <c r="K17"/>
    </row>
    <row r="18" spans="1:11" ht="12" customHeight="1">
      <c r="A18" s="133" t="s">
        <v>74</v>
      </c>
      <c r="B18" s="120">
        <v>400</v>
      </c>
      <c r="C18" s="121"/>
      <c r="D18" s="134"/>
      <c r="E18" s="136">
        <v>400</v>
      </c>
      <c r="F18" s="122"/>
      <c r="G18" s="141"/>
      <c r="H18"/>
      <c r="I18"/>
      <c r="J18"/>
      <c r="K18"/>
    </row>
    <row r="19" spans="1:11" ht="12" customHeight="1">
      <c r="A19" s="133" t="s">
        <v>32</v>
      </c>
      <c r="B19" s="120">
        <v>1110</v>
      </c>
      <c r="C19" s="121">
        <v>1110</v>
      </c>
      <c r="D19" s="134"/>
      <c r="E19" s="136"/>
      <c r="F19" s="122"/>
      <c r="G19" s="101"/>
      <c r="H19"/>
      <c r="I19"/>
      <c r="J19"/>
      <c r="K19"/>
    </row>
    <row r="20" spans="1:11" ht="12" customHeight="1">
      <c r="A20" s="125" t="s">
        <v>22</v>
      </c>
      <c r="B20" s="142">
        <f>SUM(B18:B19)</f>
        <v>1510</v>
      </c>
      <c r="C20" s="143"/>
      <c r="D20" s="144">
        <f>B20-C19</f>
        <v>400</v>
      </c>
      <c r="E20" s="145">
        <f>D20</f>
        <v>400</v>
      </c>
      <c r="F20" s="146"/>
      <c r="G20" s="147"/>
      <c r="H20"/>
      <c r="I20"/>
      <c r="J20"/>
      <c r="K20"/>
    </row>
    <row r="21" spans="1:11" ht="12" customHeight="1">
      <c r="A21" s="95" t="s">
        <v>33</v>
      </c>
      <c r="B21" s="148">
        <v>280</v>
      </c>
      <c r="C21" s="149"/>
      <c r="D21" s="131"/>
      <c r="E21" s="150">
        <f>B21-C21</f>
        <v>280</v>
      </c>
      <c r="F21" s="151"/>
      <c r="H21"/>
      <c r="I21"/>
      <c r="J21"/>
      <c r="K21"/>
    </row>
    <row r="22" spans="1:11" ht="12" customHeight="1">
      <c r="A22" s="102" t="s">
        <v>75</v>
      </c>
      <c r="B22" s="152">
        <v>510</v>
      </c>
      <c r="C22" s="153">
        <v>250</v>
      </c>
      <c r="D22" s="154"/>
      <c r="E22" s="155">
        <f>B22-C22</f>
        <v>260</v>
      </c>
      <c r="F22" s="156"/>
      <c r="H22"/>
      <c r="I22"/>
      <c r="J22"/>
      <c r="K22"/>
    </row>
    <row r="23" spans="1:11" ht="12" customHeight="1">
      <c r="A23" s="102" t="s">
        <v>76</v>
      </c>
      <c r="B23" s="152">
        <v>180</v>
      </c>
      <c r="C23" s="153">
        <v>60</v>
      </c>
      <c r="D23" s="154"/>
      <c r="E23" s="155">
        <f>B23-C23</f>
        <v>120</v>
      </c>
      <c r="F23" s="156"/>
      <c r="H23"/>
      <c r="I23"/>
      <c r="J23"/>
      <c r="K23"/>
    </row>
    <row r="24" spans="1:11" ht="12" customHeight="1">
      <c r="A24" s="102" t="s">
        <v>36</v>
      </c>
      <c r="B24" s="152">
        <v>120</v>
      </c>
      <c r="C24" s="153">
        <v>40</v>
      </c>
      <c r="D24" s="154"/>
      <c r="E24" s="155">
        <f>B24-C24</f>
        <v>80</v>
      </c>
      <c r="F24" s="156"/>
      <c r="H24"/>
      <c r="I24"/>
      <c r="J24"/>
      <c r="K24"/>
    </row>
    <row r="25" spans="1:11" ht="12" customHeight="1">
      <c r="A25" s="102" t="s">
        <v>37</v>
      </c>
      <c r="B25" s="152">
        <v>550</v>
      </c>
      <c r="C25" s="153">
        <v>150</v>
      </c>
      <c r="D25" s="154"/>
      <c r="E25" s="155">
        <f>B25-C25</f>
        <v>400</v>
      </c>
      <c r="F25" s="156"/>
      <c r="H25"/>
      <c r="I25"/>
      <c r="J25"/>
      <c r="K25"/>
    </row>
    <row r="26" spans="1:11" ht="12" customHeight="1">
      <c r="A26" s="102" t="s">
        <v>38</v>
      </c>
      <c r="B26" s="152"/>
      <c r="C26" s="153"/>
      <c r="D26" s="154"/>
      <c r="E26" s="155">
        <f>B26-C26</f>
        <v>0</v>
      </c>
      <c r="F26" s="156"/>
      <c r="H26"/>
      <c r="I26"/>
      <c r="J26"/>
      <c r="K26"/>
    </row>
    <row r="27" spans="1:11" ht="12" customHeight="1">
      <c r="A27" s="102" t="s">
        <v>39</v>
      </c>
      <c r="B27" s="152">
        <v>240</v>
      </c>
      <c r="C27" s="153"/>
      <c r="D27" s="154"/>
      <c r="E27" s="155">
        <f>B27-C27</f>
        <v>240</v>
      </c>
      <c r="F27" s="156"/>
      <c r="H27"/>
      <c r="I27"/>
      <c r="J27"/>
      <c r="K27"/>
    </row>
    <row r="28" spans="1:11" ht="12" customHeight="1">
      <c r="A28" s="102" t="s">
        <v>40</v>
      </c>
      <c r="B28" s="152">
        <v>510</v>
      </c>
      <c r="C28" s="153"/>
      <c r="D28" s="154"/>
      <c r="E28" s="155">
        <f>B28-C28</f>
        <v>510</v>
      </c>
      <c r="F28" s="156"/>
      <c r="H28"/>
      <c r="I28"/>
      <c r="J28"/>
      <c r="K28"/>
    </row>
    <row r="29" spans="1:11" ht="12" customHeight="1">
      <c r="A29" s="102" t="s">
        <v>41</v>
      </c>
      <c r="B29" s="152">
        <v>200</v>
      </c>
      <c r="C29" s="153"/>
      <c r="D29" s="154"/>
      <c r="E29" s="155">
        <f>B29-C29</f>
        <v>200</v>
      </c>
      <c r="F29" s="156"/>
      <c r="H29"/>
      <c r="I29"/>
      <c r="J29"/>
      <c r="K29"/>
    </row>
    <row r="30" spans="1:11" ht="12" customHeight="1">
      <c r="A30" s="102" t="s">
        <v>42</v>
      </c>
      <c r="B30" s="152">
        <v>510</v>
      </c>
      <c r="C30" s="153"/>
      <c r="D30" s="154"/>
      <c r="E30" s="155">
        <f>B30-C30</f>
        <v>510</v>
      </c>
      <c r="F30" s="156"/>
      <c r="H30"/>
      <c r="I30"/>
      <c r="J30"/>
      <c r="K30"/>
    </row>
    <row r="31" spans="1:11" ht="12" customHeight="1">
      <c r="A31" s="102" t="s">
        <v>77</v>
      </c>
      <c r="B31" s="152">
        <v>50</v>
      </c>
      <c r="C31" s="153">
        <v>50</v>
      </c>
      <c r="D31" s="154"/>
      <c r="E31" s="155">
        <f>B31-C31</f>
        <v>0</v>
      </c>
      <c r="F31" s="156"/>
      <c r="H31"/>
      <c r="I31"/>
      <c r="J31"/>
      <c r="K31"/>
    </row>
    <row r="32" spans="1:11" ht="12" customHeight="1">
      <c r="A32" s="125" t="s">
        <v>22</v>
      </c>
      <c r="B32" s="157">
        <f>SUM(B21:B31)</f>
        <v>3150</v>
      </c>
      <c r="C32" s="158">
        <f>SUM(C21:C31)</f>
        <v>550</v>
      </c>
      <c r="D32" s="159">
        <f>B32-C32</f>
        <v>2600</v>
      </c>
      <c r="E32" s="160">
        <f>B32-C32</f>
        <v>2600</v>
      </c>
      <c r="F32" s="161"/>
      <c r="H32"/>
      <c r="I32"/>
      <c r="J32"/>
      <c r="K32"/>
    </row>
    <row r="33" spans="1:11" ht="12" customHeight="1">
      <c r="A33" s="102" t="s">
        <v>44</v>
      </c>
      <c r="B33" s="152">
        <v>300</v>
      </c>
      <c r="C33" s="153"/>
      <c r="D33" s="154"/>
      <c r="E33" s="155">
        <v>300</v>
      </c>
      <c r="F33" s="156"/>
      <c r="H33"/>
      <c r="I33"/>
      <c r="J33"/>
      <c r="K33"/>
    </row>
    <row r="34" spans="1:11" ht="12" customHeight="1">
      <c r="A34" s="102" t="s">
        <v>45</v>
      </c>
      <c r="B34" s="152"/>
      <c r="C34" s="153"/>
      <c r="D34" s="154"/>
      <c r="E34" s="162"/>
      <c r="F34" s="156"/>
      <c r="H34"/>
      <c r="I34"/>
      <c r="J34"/>
      <c r="K34"/>
    </row>
    <row r="35" spans="1:11" ht="12" customHeight="1">
      <c r="A35" s="163" t="s">
        <v>22</v>
      </c>
      <c r="B35" s="164">
        <f>SUM(B33:B34)</f>
        <v>300</v>
      </c>
      <c r="C35" s="165"/>
      <c r="D35" s="166">
        <f>B35</f>
        <v>300</v>
      </c>
      <c r="E35" s="167">
        <f>D35</f>
        <v>300</v>
      </c>
      <c r="F35" s="168"/>
      <c r="H35"/>
      <c r="I35"/>
      <c r="J35"/>
      <c r="K35"/>
    </row>
    <row r="36" spans="1:11" ht="12" customHeight="1">
      <c r="A36" s="95" t="s">
        <v>78</v>
      </c>
      <c r="B36" s="148">
        <v>370</v>
      </c>
      <c r="C36" s="149"/>
      <c r="D36" s="169"/>
      <c r="E36" s="150">
        <v>300</v>
      </c>
      <c r="F36" s="170">
        <v>70</v>
      </c>
      <c r="H36"/>
      <c r="I36"/>
      <c r="J36"/>
      <c r="K36"/>
    </row>
    <row r="37" spans="1:11" ht="12" customHeight="1">
      <c r="A37" s="102" t="s">
        <v>47</v>
      </c>
      <c r="B37" s="152">
        <v>90</v>
      </c>
      <c r="C37" s="153"/>
      <c r="D37" s="154"/>
      <c r="E37" s="162"/>
      <c r="F37" s="171">
        <v>90</v>
      </c>
      <c r="H37"/>
      <c r="I37"/>
      <c r="J37"/>
      <c r="K37"/>
    </row>
    <row r="38" spans="1:11" ht="12" customHeight="1">
      <c r="A38" s="125" t="s">
        <v>22</v>
      </c>
      <c r="B38" s="157">
        <f>SUM(B36:B37)</f>
        <v>460</v>
      </c>
      <c r="C38" s="172"/>
      <c r="D38" s="159">
        <f>B38</f>
        <v>460</v>
      </c>
      <c r="E38" s="160">
        <v>300</v>
      </c>
      <c r="F38" s="173">
        <v>160</v>
      </c>
      <c r="H38"/>
      <c r="I38"/>
      <c r="J38"/>
      <c r="K38"/>
    </row>
    <row r="39" spans="1:11" ht="12" customHeight="1">
      <c r="A39" s="102" t="s">
        <v>48</v>
      </c>
      <c r="B39" s="152">
        <v>270</v>
      </c>
      <c r="C39" s="153"/>
      <c r="D39" s="154"/>
      <c r="E39" s="155">
        <v>270</v>
      </c>
      <c r="F39" s="156"/>
      <c r="H39"/>
      <c r="I39"/>
      <c r="J39"/>
      <c r="K39"/>
    </row>
    <row r="40" spans="1:11" ht="12" customHeight="1">
      <c r="A40" s="102" t="s">
        <v>49</v>
      </c>
      <c r="B40" s="152">
        <v>30</v>
      </c>
      <c r="C40" s="153"/>
      <c r="D40" s="154"/>
      <c r="E40" s="155">
        <v>30</v>
      </c>
      <c r="F40" s="156"/>
      <c r="H40"/>
      <c r="I40"/>
      <c r="J40"/>
      <c r="K40"/>
    </row>
    <row r="41" spans="1:11" ht="12" customHeight="1">
      <c r="A41" s="125" t="s">
        <v>22</v>
      </c>
      <c r="B41" s="164">
        <f>SUM(B39:B40)</f>
        <v>300</v>
      </c>
      <c r="C41" s="165"/>
      <c r="D41" s="166">
        <f>B41</f>
        <v>300</v>
      </c>
      <c r="E41" s="167">
        <f>D41</f>
        <v>300</v>
      </c>
      <c r="F41" s="168"/>
      <c r="H41"/>
      <c r="I41"/>
      <c r="J41"/>
      <c r="K41"/>
    </row>
    <row r="42" spans="1:11" ht="12" customHeight="1">
      <c r="A42" s="95" t="s">
        <v>79</v>
      </c>
      <c r="B42" s="148">
        <v>470</v>
      </c>
      <c r="C42" s="149"/>
      <c r="D42" s="169"/>
      <c r="E42" s="150">
        <v>230</v>
      </c>
      <c r="F42" s="170">
        <v>240</v>
      </c>
      <c r="H42"/>
      <c r="I42"/>
      <c r="J42"/>
      <c r="K42"/>
    </row>
    <row r="43" spans="1:11" ht="12" customHeight="1">
      <c r="A43" s="102" t="s">
        <v>80</v>
      </c>
      <c r="B43" s="152">
        <v>130</v>
      </c>
      <c r="C43" s="153">
        <v>90</v>
      </c>
      <c r="D43" s="154"/>
      <c r="E43" s="155">
        <f>SUM(B43-C43)</f>
        <v>40</v>
      </c>
      <c r="F43" s="171"/>
      <c r="H43"/>
      <c r="I43"/>
      <c r="J43"/>
      <c r="K43"/>
    </row>
    <row r="44" spans="1:11" ht="12" customHeight="1">
      <c r="A44" s="102" t="s">
        <v>81</v>
      </c>
      <c r="B44" s="152">
        <v>170</v>
      </c>
      <c r="C44" s="153"/>
      <c r="D44" s="154"/>
      <c r="E44" s="155">
        <v>40</v>
      </c>
      <c r="F44" s="171">
        <v>130</v>
      </c>
      <c r="H44"/>
      <c r="I44"/>
      <c r="J44"/>
      <c r="K44"/>
    </row>
    <row r="45" spans="1:11" ht="12" customHeight="1">
      <c r="A45" s="102" t="s">
        <v>53</v>
      </c>
      <c r="B45" s="152">
        <v>40</v>
      </c>
      <c r="C45" s="153">
        <v>40</v>
      </c>
      <c r="D45" s="154"/>
      <c r="E45" s="155"/>
      <c r="F45" s="171"/>
      <c r="H45"/>
      <c r="I45"/>
      <c r="J45"/>
      <c r="K45"/>
    </row>
    <row r="46" spans="1:11" ht="12" customHeight="1">
      <c r="A46" s="102" t="s">
        <v>54</v>
      </c>
      <c r="B46" s="152">
        <v>80</v>
      </c>
      <c r="C46" s="153"/>
      <c r="D46" s="154"/>
      <c r="E46" s="155">
        <v>80</v>
      </c>
      <c r="F46" s="171"/>
      <c r="H46"/>
      <c r="I46"/>
      <c r="J46"/>
      <c r="K46"/>
    </row>
    <row r="47" spans="1:11" ht="12" customHeight="1">
      <c r="A47" s="102" t="s">
        <v>55</v>
      </c>
      <c r="B47" s="152">
        <v>30</v>
      </c>
      <c r="C47" s="153"/>
      <c r="D47" s="154"/>
      <c r="E47" s="155"/>
      <c r="F47" s="171">
        <f>B47</f>
        <v>30</v>
      </c>
      <c r="H47"/>
      <c r="I47"/>
      <c r="J47"/>
      <c r="K47"/>
    </row>
    <row r="48" spans="1:11" ht="12" customHeight="1">
      <c r="A48" s="125" t="s">
        <v>22</v>
      </c>
      <c r="B48" s="157">
        <f>SUM(B42:B47)</f>
        <v>920</v>
      </c>
      <c r="C48" s="174">
        <f>SUM(C42:C47)</f>
        <v>130</v>
      </c>
      <c r="D48" s="159">
        <f>B48-C43-C44-C45</f>
        <v>790</v>
      </c>
      <c r="E48" s="160">
        <f>SUM(E42:E47)</f>
        <v>390</v>
      </c>
      <c r="F48" s="173">
        <f>SUM(F42:F47)</f>
        <v>400</v>
      </c>
      <c r="H48"/>
      <c r="I48"/>
      <c r="J48"/>
      <c r="K48"/>
    </row>
    <row r="49" spans="1:11" ht="12" customHeight="1">
      <c r="A49" s="102" t="s">
        <v>56</v>
      </c>
      <c r="B49" s="152">
        <v>300</v>
      </c>
      <c r="C49" s="153"/>
      <c r="D49" s="154"/>
      <c r="E49" s="155">
        <v>300</v>
      </c>
      <c r="F49" s="171"/>
      <c r="H49"/>
      <c r="I49"/>
      <c r="J49"/>
      <c r="K49"/>
    </row>
    <row r="50" spans="1:11" ht="12" customHeight="1">
      <c r="A50" s="102" t="s">
        <v>57</v>
      </c>
      <c r="B50" s="152">
        <v>100</v>
      </c>
      <c r="C50" s="153"/>
      <c r="D50" s="154"/>
      <c r="E50" s="155"/>
      <c r="F50" s="171">
        <v>100</v>
      </c>
      <c r="H50"/>
      <c r="I50"/>
      <c r="J50"/>
      <c r="K50"/>
    </row>
    <row r="51" spans="1:11" ht="12" customHeight="1">
      <c r="A51" s="102" t="s">
        <v>58</v>
      </c>
      <c r="B51" s="152">
        <v>120</v>
      </c>
      <c r="C51" s="153"/>
      <c r="D51" s="154"/>
      <c r="E51" s="155"/>
      <c r="F51" s="171">
        <v>120</v>
      </c>
      <c r="H51"/>
      <c r="I51"/>
      <c r="J51"/>
      <c r="K51"/>
    </row>
    <row r="52" spans="1:11" ht="12" customHeight="1">
      <c r="A52" s="125" t="s">
        <v>22</v>
      </c>
      <c r="B52" s="164">
        <f>SUM(B49:B51)</f>
        <v>520</v>
      </c>
      <c r="C52" s="165"/>
      <c r="D52" s="166">
        <f>B52</f>
        <v>520</v>
      </c>
      <c r="E52" s="167">
        <f>SUM(E49:E51)</f>
        <v>300</v>
      </c>
      <c r="F52" s="175">
        <f>SUM(F49:F51)</f>
        <v>220</v>
      </c>
      <c r="H52"/>
      <c r="I52"/>
      <c r="J52"/>
      <c r="K52"/>
    </row>
    <row r="53" spans="1:11" ht="12" customHeight="1">
      <c r="A53" s="95" t="s">
        <v>59</v>
      </c>
      <c r="B53" s="176"/>
      <c r="C53" s="149"/>
      <c r="D53" s="170">
        <f>SUM(D14:D52)</f>
        <v>6010</v>
      </c>
      <c r="E53" s="150">
        <f>E14+E17+E20+E32+E35+E38+E41+E48+E52</f>
        <v>5230</v>
      </c>
      <c r="F53" s="170">
        <f>F14+F17+F20+F32+F35+F38+F41+F48+F52</f>
        <v>780</v>
      </c>
      <c r="H53"/>
      <c r="I53"/>
      <c r="J53"/>
      <c r="K53"/>
    </row>
    <row r="54" spans="1:11" ht="12" customHeight="1">
      <c r="A54" s="177" t="s">
        <v>60</v>
      </c>
      <c r="B54" s="178">
        <f>B8+B14+B17+B20+B32+B35+B38+B41+B48+B52</f>
        <v>10230</v>
      </c>
      <c r="C54" s="179">
        <f>B54-D54</f>
        <v>2220</v>
      </c>
      <c r="D54" s="180">
        <f>D53+D8</f>
        <v>8010</v>
      </c>
      <c r="E54" s="181">
        <f>E52+E48+E41+E38+E35+E32+E20+E17+E14+E8</f>
        <v>7010</v>
      </c>
      <c r="F54" s="182">
        <f>F52+F48+F41+F38+F35+F32+F20+F17+F14+F8</f>
        <v>1000</v>
      </c>
      <c r="G54" s="183"/>
      <c r="H54"/>
      <c r="I54"/>
      <c r="J54"/>
      <c r="K54"/>
    </row>
    <row r="55" spans="1:11" ht="12" customHeight="1">
      <c r="A55" s="102" t="s">
        <v>82</v>
      </c>
      <c r="B55" s="156"/>
      <c r="C55" s="153"/>
      <c r="D55" s="156"/>
      <c r="E55" s="162"/>
      <c r="F55" s="156"/>
      <c r="H55"/>
      <c r="I55"/>
      <c r="J55"/>
      <c r="K55"/>
    </row>
    <row r="56" spans="1:11" ht="12" customHeight="1">
      <c r="A56" s="102" t="s">
        <v>83</v>
      </c>
      <c r="B56" s="156">
        <v>900</v>
      </c>
      <c r="C56" s="153"/>
      <c r="D56" s="156"/>
      <c r="E56" s="50">
        <v>500</v>
      </c>
      <c r="F56" s="184">
        <v>400</v>
      </c>
      <c r="H56"/>
      <c r="I56"/>
      <c r="J56"/>
      <c r="K56"/>
    </row>
    <row r="57" spans="1:11" ht="12" customHeight="1">
      <c r="A57" s="102" t="s">
        <v>84</v>
      </c>
      <c r="B57" s="156">
        <v>600</v>
      </c>
      <c r="C57" s="153"/>
      <c r="D57" s="156"/>
      <c r="E57" s="50">
        <v>560</v>
      </c>
      <c r="F57" s="184">
        <v>40</v>
      </c>
      <c r="H57"/>
      <c r="I57"/>
      <c r="J57"/>
      <c r="K57"/>
    </row>
    <row r="58" spans="1:11" ht="12" customHeight="1">
      <c r="A58" s="125" t="s">
        <v>22</v>
      </c>
      <c r="B58" s="164">
        <f>SUM(B56:B57)</f>
        <v>1500</v>
      </c>
      <c r="C58" s="165"/>
      <c r="D58" s="168">
        <f>B58</f>
        <v>1500</v>
      </c>
      <c r="E58" s="185"/>
      <c r="F58" s="168"/>
      <c r="H58"/>
      <c r="I58"/>
      <c r="J58"/>
      <c r="K58"/>
    </row>
    <row r="59" spans="1:11" ht="12" customHeight="1">
      <c r="A59" s="186" t="s">
        <v>63</v>
      </c>
      <c r="B59" s="187">
        <f>B54+B58</f>
        <v>11730</v>
      </c>
      <c r="C59" s="188">
        <f>SUM(C54:C58)</f>
        <v>2220</v>
      </c>
      <c r="D59" s="189">
        <f>D54+D58</f>
        <v>9510</v>
      </c>
      <c r="E59" s="190">
        <f>SUM(E54:E58)</f>
        <v>8070</v>
      </c>
      <c r="F59" s="191">
        <f>SUM(F54:F58)</f>
        <v>1440</v>
      </c>
      <c r="H59"/>
      <c r="I59"/>
      <c r="J59"/>
      <c r="K59"/>
    </row>
    <row r="60" spans="1:6" ht="12" customHeight="1">
      <c r="A60" s="102" t="s">
        <v>85</v>
      </c>
      <c r="B60" s="192">
        <f>B54+400</f>
        <v>10630</v>
      </c>
      <c r="C60" s="155"/>
      <c r="D60" s="192">
        <f>D54+400</f>
        <v>8410</v>
      </c>
      <c r="E60" s="155">
        <f>E54+200</f>
        <v>7210</v>
      </c>
      <c r="F60" s="171">
        <f>F54+200</f>
        <v>1200</v>
      </c>
    </row>
    <row r="61" spans="1:6" ht="12" customHeight="1">
      <c r="A61" s="193" t="s">
        <v>86</v>
      </c>
      <c r="B61" s="194">
        <f>B54+2500</f>
        <v>12730</v>
      </c>
      <c r="C61" s="195"/>
      <c r="D61" s="194">
        <f>D54+2500</f>
        <v>10510</v>
      </c>
      <c r="E61" s="195">
        <f>E54+1930</f>
        <v>8940</v>
      </c>
      <c r="F61" s="196">
        <f>F54+570</f>
        <v>1570</v>
      </c>
    </row>
    <row r="62" spans="1:4" ht="12.75">
      <c r="A62" s="83" t="s">
        <v>87</v>
      </c>
      <c r="B62" s="197" t="s">
        <v>88</v>
      </c>
      <c r="C62" s="3"/>
      <c r="D62" s="198" t="s">
        <v>89</v>
      </c>
    </row>
    <row r="63" spans="1:3" ht="11.25" customHeight="1">
      <c r="A63" s="197" t="s">
        <v>90</v>
      </c>
      <c r="B63" s="197" t="s">
        <v>91</v>
      </c>
      <c r="C63" s="3"/>
    </row>
    <row r="64" spans="1:3" ht="11.25" customHeight="1">
      <c r="A64" s="197" t="s">
        <v>92</v>
      </c>
      <c r="B64" s="199" t="s">
        <v>93</v>
      </c>
      <c r="C64" s="3"/>
    </row>
    <row r="65" spans="1:3" ht="11.25" customHeight="1">
      <c r="A65"/>
      <c r="B65" s="83"/>
      <c r="C65" s="3"/>
    </row>
    <row r="66" spans="1:5" ht="11.25" customHeight="1">
      <c r="A66"/>
      <c r="B66" s="200"/>
      <c r="C66" s="201"/>
      <c r="D66"/>
      <c r="E66"/>
    </row>
    <row r="67" spans="1:5" ht="11.25" customHeight="1">
      <c r="A67"/>
      <c r="B67" s="200"/>
      <c r="C67" s="201"/>
      <c r="D67" s="200"/>
      <c r="E67" s="200"/>
    </row>
    <row r="68" spans="2:5" ht="12.75">
      <c r="B68" s="200"/>
      <c r="C68" s="201"/>
      <c r="D68" s="200"/>
      <c r="E68" s="200"/>
    </row>
    <row r="69" spans="2:5" ht="12.75">
      <c r="B69" s="200"/>
      <c r="C69" s="201"/>
      <c r="D69" s="200"/>
      <c r="E69" s="200"/>
    </row>
    <row r="70" spans="2:5" ht="12.75">
      <c r="B70" s="200"/>
      <c r="C70" s="201"/>
      <c r="D70" s="200"/>
      <c r="E70" s="200"/>
    </row>
    <row r="71" spans="1:2" ht="12.75">
      <c r="A71" s="202"/>
      <c r="B71" s="203"/>
    </row>
    <row r="72" spans="1:2" ht="12.75">
      <c r="A72" s="202"/>
      <c r="B72" s="203"/>
    </row>
    <row r="73" spans="1:2" ht="12.75">
      <c r="A73" s="202"/>
      <c r="B73" s="203"/>
    </row>
  </sheetData>
  <sheetProtection selectLockedCells="1" selectUnlockedCells="1"/>
  <printOptions/>
  <pageMargins left="1.575" right="0.2361111111111111" top="0.4125" bottom="0.19652777777777777" header="0.31527777777777777" footer="0.5118055555555555"/>
  <pageSetup horizontalDpi="300" verticalDpi="300" orientation="portrait" paperSize="9"/>
  <headerFooter alignWithMargins="0">
    <oddHeader>&amp;R&amp;"Helvetica Neue,Italique gras"&amp;7&amp;D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workbookViewId="0" topLeftCell="A22">
      <selection activeCell="F63" sqref="F63"/>
    </sheetView>
  </sheetViews>
  <sheetFormatPr defaultColWidth="11.00390625" defaultRowHeight="12"/>
  <cols>
    <col min="1" max="1" width="27.625" style="2" customWidth="1"/>
    <col min="2" max="2" width="9.50390625" style="3" customWidth="1"/>
    <col min="3" max="3" width="9.50390625" style="84" customWidth="1"/>
    <col min="4" max="6" width="9.50390625" style="3" customWidth="1"/>
    <col min="7" max="7" width="1.00390625" style="2" customWidth="1"/>
    <col min="8" max="240" width="11.25390625" style="2" customWidth="1"/>
    <col min="241" max="243" width="10.75390625" style="2" customWidth="1"/>
    <col min="244" max="16384" width="11.25390625" style="2" customWidth="1"/>
  </cols>
  <sheetData>
    <row r="1" spans="1:6" ht="13.5" customHeight="1">
      <c r="A1" s="85" t="s">
        <v>94</v>
      </c>
      <c r="B1"/>
      <c r="C1" s="87"/>
      <c r="D1" s="88"/>
      <c r="E1" s="93"/>
      <c r="F1"/>
    </row>
    <row r="2" spans="1:6" ht="16.5" customHeight="1">
      <c r="A2" s="204" t="s">
        <v>95</v>
      </c>
      <c r="B2" s="91"/>
      <c r="C2" s="87"/>
      <c r="D2" s="205" t="s">
        <v>2</v>
      </c>
      <c r="E2" s="93"/>
      <c r="F2" s="94">
        <v>38974</v>
      </c>
    </row>
    <row r="3" spans="1:7" ht="11.25" customHeight="1">
      <c r="A3" s="95" t="s">
        <v>4</v>
      </c>
      <c r="B3" s="96" t="s">
        <v>5</v>
      </c>
      <c r="C3" s="97" t="s">
        <v>6</v>
      </c>
      <c r="D3" s="98" t="s">
        <v>7</v>
      </c>
      <c r="E3" s="99" t="s">
        <v>8</v>
      </c>
      <c r="F3" s="100" t="s">
        <v>8</v>
      </c>
      <c r="G3" s="101"/>
    </row>
    <row r="4" spans="1:7" ht="11.25" customHeight="1">
      <c r="A4" s="102" t="s">
        <v>9</v>
      </c>
      <c r="B4" s="103" t="s">
        <v>10</v>
      </c>
      <c r="C4" s="104" t="s">
        <v>68</v>
      </c>
      <c r="D4" s="105" t="s">
        <v>69</v>
      </c>
      <c r="E4" s="106" t="s">
        <v>13</v>
      </c>
      <c r="F4" s="107" t="s">
        <v>70</v>
      </c>
      <c r="G4" s="101"/>
    </row>
    <row r="5" spans="1:7" ht="11.25" customHeight="1">
      <c r="A5" s="108"/>
      <c r="B5" s="109" t="s">
        <v>15</v>
      </c>
      <c r="C5" s="110" t="s">
        <v>16</v>
      </c>
      <c r="D5" s="111" t="s">
        <v>17</v>
      </c>
      <c r="E5" s="112" t="s">
        <v>18</v>
      </c>
      <c r="F5" s="113" t="s">
        <v>71</v>
      </c>
      <c r="G5" s="101"/>
    </row>
    <row r="6" spans="1:7" ht="11.25" customHeight="1">
      <c r="A6" s="114" t="s">
        <v>20</v>
      </c>
      <c r="B6" s="115">
        <v>1230</v>
      </c>
      <c r="C6" s="116"/>
      <c r="D6" s="117"/>
      <c r="E6" s="118">
        <f>B6</f>
        <v>1230</v>
      </c>
      <c r="F6" s="119"/>
      <c r="G6" s="101"/>
    </row>
    <row r="7" spans="1:7" ht="11.25" customHeight="1">
      <c r="A7" s="102" t="s">
        <v>21</v>
      </c>
      <c r="B7" s="120">
        <v>220</v>
      </c>
      <c r="C7" s="121"/>
      <c r="D7" s="122"/>
      <c r="E7" s="123"/>
      <c r="F7" s="124">
        <f>B7</f>
        <v>220</v>
      </c>
      <c r="G7" s="101"/>
    </row>
    <row r="8" spans="1:7" ht="11.25" customHeight="1">
      <c r="A8" s="125" t="s">
        <v>22</v>
      </c>
      <c r="B8" s="126">
        <f>SUM(B6:B7)</f>
        <v>1450</v>
      </c>
      <c r="C8" s="127"/>
      <c r="D8" s="128">
        <f>B8</f>
        <v>1450</v>
      </c>
      <c r="E8" s="129">
        <f>SUM(E6:E7)</f>
        <v>1230</v>
      </c>
      <c r="F8" s="130">
        <f>F7</f>
        <v>220</v>
      </c>
      <c r="G8" s="101"/>
    </row>
    <row r="9" spans="1:7" ht="11.25" customHeight="1">
      <c r="A9" s="114" t="s">
        <v>23</v>
      </c>
      <c r="B9" s="115">
        <v>30</v>
      </c>
      <c r="C9" s="116"/>
      <c r="D9" s="131"/>
      <c r="E9" s="132">
        <v>40</v>
      </c>
      <c r="F9" s="117"/>
      <c r="G9" s="101"/>
    </row>
    <row r="10" spans="1:7" ht="11.25" customHeight="1">
      <c r="A10" s="133" t="s">
        <v>24</v>
      </c>
      <c r="B10" s="120">
        <v>310</v>
      </c>
      <c r="C10" s="121"/>
      <c r="D10" s="134"/>
      <c r="E10" s="135">
        <v>360</v>
      </c>
      <c r="F10" s="122"/>
      <c r="G10" s="101"/>
    </row>
    <row r="11" spans="1:7" ht="11.25" customHeight="1">
      <c r="A11" s="133" t="s">
        <v>25</v>
      </c>
      <c r="B11" s="120"/>
      <c r="C11" s="121"/>
      <c r="D11" s="134"/>
      <c r="E11" s="135">
        <v>50</v>
      </c>
      <c r="F11" s="122"/>
      <c r="G11" s="101"/>
    </row>
    <row r="12" spans="1:7" ht="11.25" customHeight="1">
      <c r="A12" s="133" t="s">
        <v>27</v>
      </c>
      <c r="B12" s="120">
        <v>50</v>
      </c>
      <c r="C12" s="121"/>
      <c r="D12" s="134"/>
      <c r="E12" s="135">
        <v>50</v>
      </c>
      <c r="F12" s="122"/>
      <c r="G12" s="101"/>
    </row>
    <row r="13" spans="1:7" ht="11.25" customHeight="1">
      <c r="A13" s="133" t="s">
        <v>28</v>
      </c>
      <c r="B13" s="120">
        <v>420</v>
      </c>
      <c r="C13" s="121">
        <v>420</v>
      </c>
      <c r="D13" s="134"/>
      <c r="E13" s="136"/>
      <c r="F13" s="122"/>
      <c r="G13" s="101"/>
    </row>
    <row r="14" spans="1:7" ht="11.25" customHeight="1">
      <c r="A14" s="125" t="s">
        <v>22</v>
      </c>
      <c r="B14" s="126">
        <f>SUM(B9:B13)</f>
        <v>810</v>
      </c>
      <c r="C14" s="137"/>
      <c r="D14" s="128">
        <f>B14-C13</f>
        <v>390</v>
      </c>
      <c r="E14" s="129">
        <f>D14-F15</f>
        <v>390</v>
      </c>
      <c r="F14" s="138"/>
      <c r="G14" s="101"/>
    </row>
    <row r="15" spans="1:7" ht="11.25" customHeight="1">
      <c r="A15" s="114" t="s">
        <v>72</v>
      </c>
      <c r="B15" s="115"/>
      <c r="C15" s="116"/>
      <c r="D15" s="131"/>
      <c r="E15" s="139"/>
      <c r="F15" s="117"/>
      <c r="G15" s="101"/>
    </row>
    <row r="16" spans="1:7" ht="11.25" customHeight="1">
      <c r="A16" s="133" t="s">
        <v>30</v>
      </c>
      <c r="B16" s="120">
        <v>50</v>
      </c>
      <c r="C16" s="121"/>
      <c r="D16" s="134"/>
      <c r="E16" s="135">
        <v>140</v>
      </c>
      <c r="F16" s="122"/>
      <c r="G16" s="101"/>
    </row>
    <row r="17" spans="1:7" ht="11.25" customHeight="1">
      <c r="A17" s="206" t="s">
        <v>22</v>
      </c>
      <c r="B17" s="126">
        <f>SUM(B15:B16)</f>
        <v>50</v>
      </c>
      <c r="C17" s="127"/>
      <c r="D17" s="128">
        <f>B17</f>
        <v>50</v>
      </c>
      <c r="E17" s="129">
        <f>D17</f>
        <v>50</v>
      </c>
      <c r="F17" s="138"/>
      <c r="G17" s="101"/>
    </row>
    <row r="18" spans="1:7" ht="11.25" customHeight="1">
      <c r="A18" s="133" t="s">
        <v>74</v>
      </c>
      <c r="B18" s="120">
        <v>220</v>
      </c>
      <c r="C18" s="121"/>
      <c r="D18" s="134"/>
      <c r="E18" s="136">
        <v>400</v>
      </c>
      <c r="F18" s="122"/>
      <c r="G18" s="141"/>
    </row>
    <row r="19" spans="1:7" ht="11.25" customHeight="1">
      <c r="A19" s="133" t="s">
        <v>32</v>
      </c>
      <c r="B19" s="120">
        <v>640</v>
      </c>
      <c r="C19" s="121">
        <v>640</v>
      </c>
      <c r="D19" s="134"/>
      <c r="E19" s="136"/>
      <c r="F19" s="122"/>
      <c r="G19" s="101"/>
    </row>
    <row r="20" spans="1:7" ht="11.25" customHeight="1">
      <c r="A20" s="125" t="s">
        <v>22</v>
      </c>
      <c r="B20" s="142">
        <f>SUM(B18:B19)</f>
        <v>860</v>
      </c>
      <c r="C20" s="143"/>
      <c r="D20" s="144">
        <f>B20-C19</f>
        <v>220</v>
      </c>
      <c r="E20" s="145">
        <f>D20</f>
        <v>220</v>
      </c>
      <c r="F20" s="146"/>
      <c r="G20" s="147"/>
    </row>
    <row r="21" spans="1:6" ht="11.25" customHeight="1">
      <c r="A21" s="95" t="s">
        <v>33</v>
      </c>
      <c r="B21" s="148">
        <v>280</v>
      </c>
      <c r="C21" s="149"/>
      <c r="D21" s="131"/>
      <c r="E21" s="150">
        <f>B21-C21</f>
        <v>280</v>
      </c>
      <c r="F21" s="151"/>
    </row>
    <row r="22" spans="1:6" ht="11.25" customHeight="1">
      <c r="A22" s="102" t="s">
        <v>75</v>
      </c>
      <c r="B22" s="152">
        <v>390</v>
      </c>
      <c r="C22" s="153">
        <v>170</v>
      </c>
      <c r="D22" s="154"/>
      <c r="E22" s="155">
        <f>B22-C22</f>
        <v>220</v>
      </c>
      <c r="F22" s="156"/>
    </row>
    <row r="23" spans="1:6" ht="11.25" customHeight="1">
      <c r="A23" s="102" t="s">
        <v>96</v>
      </c>
      <c r="B23" s="152">
        <v>160</v>
      </c>
      <c r="C23" s="153">
        <v>40</v>
      </c>
      <c r="D23" s="154"/>
      <c r="E23" s="155">
        <f>B23-C23</f>
        <v>120</v>
      </c>
      <c r="F23" s="156"/>
    </row>
    <row r="24" spans="1:6" ht="11.25" customHeight="1">
      <c r="A24" s="102" t="s">
        <v>36</v>
      </c>
      <c r="B24" s="152">
        <v>120</v>
      </c>
      <c r="C24" s="153">
        <v>30</v>
      </c>
      <c r="D24" s="154"/>
      <c r="E24" s="155">
        <f>B24-C24</f>
        <v>90</v>
      </c>
      <c r="F24" s="156"/>
    </row>
    <row r="25" spans="1:6" ht="11.25" customHeight="1">
      <c r="A25" s="102" t="s">
        <v>37</v>
      </c>
      <c r="B25" s="152">
        <v>520</v>
      </c>
      <c r="C25" s="153">
        <v>160</v>
      </c>
      <c r="D25" s="154"/>
      <c r="E25" s="155">
        <f>B25-C25</f>
        <v>360</v>
      </c>
      <c r="F25" s="156"/>
    </row>
    <row r="26" spans="1:6" ht="11.25" customHeight="1">
      <c r="A26" s="102" t="s">
        <v>38</v>
      </c>
      <c r="B26" s="152">
        <v>80</v>
      </c>
      <c r="C26" s="153"/>
      <c r="D26" s="154"/>
      <c r="E26" s="155">
        <f>B26-C26</f>
        <v>80</v>
      </c>
      <c r="F26" s="156"/>
    </row>
    <row r="27" spans="1:6" ht="11.25" customHeight="1">
      <c r="A27" s="102" t="s">
        <v>39</v>
      </c>
      <c r="B27" s="152">
        <v>200</v>
      </c>
      <c r="C27" s="153"/>
      <c r="D27" s="154"/>
      <c r="E27" s="155">
        <f>B27-C27</f>
        <v>200</v>
      </c>
      <c r="F27" s="156"/>
    </row>
    <row r="28" spans="1:6" ht="11.25" customHeight="1">
      <c r="A28" s="102" t="s">
        <v>40</v>
      </c>
      <c r="B28" s="152">
        <v>310</v>
      </c>
      <c r="C28" s="153"/>
      <c r="D28" s="154"/>
      <c r="E28" s="155">
        <f>B28-C28</f>
        <v>310</v>
      </c>
      <c r="F28" s="156"/>
    </row>
    <row r="29" spans="1:6" ht="11.25" customHeight="1">
      <c r="A29" s="102" t="s">
        <v>41</v>
      </c>
      <c r="B29" s="152">
        <v>100</v>
      </c>
      <c r="C29" s="153"/>
      <c r="D29" s="154"/>
      <c r="E29" s="155">
        <f>B29-C29</f>
        <v>100</v>
      </c>
      <c r="F29" s="156"/>
    </row>
    <row r="30" spans="1:6" ht="11.25" customHeight="1">
      <c r="A30" s="102" t="s">
        <v>42</v>
      </c>
      <c r="B30" s="152">
        <v>350</v>
      </c>
      <c r="C30" s="153"/>
      <c r="D30" s="154"/>
      <c r="E30" s="155">
        <f>B30-C30</f>
        <v>350</v>
      </c>
      <c r="F30" s="156"/>
    </row>
    <row r="31" spans="1:6" ht="11.25" customHeight="1">
      <c r="A31" s="102" t="s">
        <v>77</v>
      </c>
      <c r="B31" s="152">
        <v>70</v>
      </c>
      <c r="C31" s="153">
        <v>70</v>
      </c>
      <c r="D31" s="154"/>
      <c r="E31" s="155">
        <f>B31-C31</f>
        <v>0</v>
      </c>
      <c r="F31" s="156"/>
    </row>
    <row r="32" spans="1:6" ht="11.25" customHeight="1">
      <c r="A32" s="125" t="s">
        <v>22</v>
      </c>
      <c r="B32" s="157">
        <f>SUM(B21:B31)</f>
        <v>2580</v>
      </c>
      <c r="C32" s="158">
        <f>SUM(C21:C31)</f>
        <v>470</v>
      </c>
      <c r="D32" s="159">
        <f>B32-C32</f>
        <v>2110</v>
      </c>
      <c r="E32" s="160">
        <f>B32-C32</f>
        <v>2110</v>
      </c>
      <c r="F32" s="161"/>
    </row>
    <row r="33" spans="1:6" ht="11.25" customHeight="1">
      <c r="A33" s="102" t="s">
        <v>44</v>
      </c>
      <c r="B33" s="152">
        <v>320</v>
      </c>
      <c r="C33" s="153"/>
      <c r="D33" s="154"/>
      <c r="E33" s="155">
        <v>320</v>
      </c>
      <c r="F33" s="156"/>
    </row>
    <row r="34" spans="1:6" ht="11.25" customHeight="1">
      <c r="A34" s="102" t="s">
        <v>45</v>
      </c>
      <c r="B34" s="152"/>
      <c r="C34" s="153"/>
      <c r="D34" s="154"/>
      <c r="E34" s="162"/>
      <c r="F34" s="156"/>
    </row>
    <row r="35" spans="1:6" ht="11.25" customHeight="1">
      <c r="A35" s="163" t="s">
        <v>22</v>
      </c>
      <c r="B35" s="164">
        <f>SUM(B33:B34)</f>
        <v>320</v>
      </c>
      <c r="C35" s="165"/>
      <c r="D35" s="166">
        <f>B35</f>
        <v>320</v>
      </c>
      <c r="E35" s="167">
        <f>D35</f>
        <v>320</v>
      </c>
      <c r="F35" s="168"/>
    </row>
    <row r="36" spans="1:6" ht="11.25" customHeight="1">
      <c r="A36" s="95" t="s">
        <v>78</v>
      </c>
      <c r="B36" s="148">
        <v>380</v>
      </c>
      <c r="C36" s="149"/>
      <c r="D36" s="169"/>
      <c r="E36" s="150">
        <v>380</v>
      </c>
      <c r="F36" s="170"/>
    </row>
    <row r="37" spans="1:6" ht="11.25" customHeight="1">
      <c r="A37" s="102" t="s">
        <v>47</v>
      </c>
      <c r="B37" s="152">
        <v>150</v>
      </c>
      <c r="C37" s="153"/>
      <c r="D37" s="154"/>
      <c r="E37" s="162">
        <v>150</v>
      </c>
      <c r="F37" s="171"/>
    </row>
    <row r="38" spans="1:6" ht="11.25" customHeight="1">
      <c r="A38" s="125" t="s">
        <v>22</v>
      </c>
      <c r="B38" s="157">
        <f>SUM(B36:B37)</f>
        <v>530</v>
      </c>
      <c r="C38" s="172"/>
      <c r="D38" s="159">
        <f>B38</f>
        <v>530</v>
      </c>
      <c r="E38" s="160">
        <v>530</v>
      </c>
      <c r="F38" s="173"/>
    </row>
    <row r="39" spans="1:6" ht="11.25" customHeight="1">
      <c r="A39" s="102" t="s">
        <v>48</v>
      </c>
      <c r="B39" s="152">
        <v>380</v>
      </c>
      <c r="C39" s="153"/>
      <c r="D39" s="154"/>
      <c r="E39" s="155">
        <v>320</v>
      </c>
      <c r="F39" s="171">
        <v>60</v>
      </c>
    </row>
    <row r="40" spans="1:6" ht="11.25" customHeight="1">
      <c r="A40" s="102" t="s">
        <v>49</v>
      </c>
      <c r="B40" s="152">
        <v>40</v>
      </c>
      <c r="C40" s="153"/>
      <c r="D40" s="154"/>
      <c r="E40" s="155">
        <v>40</v>
      </c>
      <c r="F40" s="156"/>
    </row>
    <row r="41" spans="1:6" ht="11.25" customHeight="1">
      <c r="A41" s="125" t="s">
        <v>22</v>
      </c>
      <c r="B41" s="164">
        <f>SUM(B39:B40)</f>
        <v>420</v>
      </c>
      <c r="C41" s="165"/>
      <c r="D41" s="166">
        <f>B41</f>
        <v>420</v>
      </c>
      <c r="E41" s="167">
        <f>D41-F41</f>
        <v>360</v>
      </c>
      <c r="F41" s="168">
        <v>60</v>
      </c>
    </row>
    <row r="42" spans="1:6" ht="11.25" customHeight="1">
      <c r="A42" s="95" t="s">
        <v>79</v>
      </c>
      <c r="B42" s="148">
        <v>290</v>
      </c>
      <c r="C42" s="149">
        <v>290</v>
      </c>
      <c r="D42" s="169"/>
      <c r="E42" s="150"/>
      <c r="F42" s="170"/>
    </row>
    <row r="43" spans="1:6" ht="11.25" customHeight="1">
      <c r="A43" s="102" t="s">
        <v>80</v>
      </c>
      <c r="B43" s="152"/>
      <c r="C43" s="153"/>
      <c r="D43" s="154"/>
      <c r="E43" s="155"/>
      <c r="F43" s="171"/>
    </row>
    <row r="44" spans="1:6" ht="11.25" customHeight="1">
      <c r="A44" s="102" t="s">
        <v>97</v>
      </c>
      <c r="B44" s="152">
        <v>120</v>
      </c>
      <c r="C44" s="153"/>
      <c r="D44" s="154"/>
      <c r="E44" s="155">
        <v>40</v>
      </c>
      <c r="F44" s="171">
        <v>80</v>
      </c>
    </row>
    <row r="45" spans="1:6" ht="11.25" customHeight="1">
      <c r="A45" s="102" t="s">
        <v>53</v>
      </c>
      <c r="B45" s="152">
        <v>80</v>
      </c>
      <c r="C45" s="153"/>
      <c r="D45" s="154"/>
      <c r="E45" s="155"/>
      <c r="F45" s="171">
        <v>80</v>
      </c>
    </row>
    <row r="46" spans="1:6" ht="11.25" customHeight="1">
      <c r="A46" s="102" t="s">
        <v>54</v>
      </c>
      <c r="B46" s="152"/>
      <c r="C46" s="153"/>
      <c r="D46" s="154"/>
      <c r="E46" s="155"/>
      <c r="F46" s="171"/>
    </row>
    <row r="47" spans="1:6" ht="11.25" customHeight="1">
      <c r="A47" s="102" t="s">
        <v>55</v>
      </c>
      <c r="B47" s="152">
        <v>20</v>
      </c>
      <c r="C47" s="153"/>
      <c r="D47" s="154"/>
      <c r="E47" s="155"/>
      <c r="F47" s="171">
        <f>B47</f>
        <v>20</v>
      </c>
    </row>
    <row r="48" spans="1:6" ht="11.25" customHeight="1">
      <c r="A48" s="125" t="s">
        <v>22</v>
      </c>
      <c r="B48" s="157">
        <f>SUM(B42:B47)</f>
        <v>510</v>
      </c>
      <c r="C48" s="174">
        <f>SUM(C42:C47)</f>
        <v>290</v>
      </c>
      <c r="D48" s="159">
        <f>B48-C42-C44-C45</f>
        <v>220</v>
      </c>
      <c r="E48" s="160">
        <f>SUM(E42:E47)</f>
        <v>40</v>
      </c>
      <c r="F48" s="173">
        <f>SUM(F42:F47)</f>
        <v>180</v>
      </c>
    </row>
    <row r="49" spans="1:6" ht="11.25" customHeight="1">
      <c r="A49" s="102" t="s">
        <v>56</v>
      </c>
      <c r="B49" s="152">
        <v>220</v>
      </c>
      <c r="C49" s="153"/>
      <c r="D49" s="154"/>
      <c r="E49" s="155">
        <v>220</v>
      </c>
      <c r="F49" s="171"/>
    </row>
    <row r="50" spans="1:6" ht="11.25" customHeight="1">
      <c r="A50" s="102" t="s">
        <v>57</v>
      </c>
      <c r="B50" s="152"/>
      <c r="C50" s="153"/>
      <c r="D50" s="154"/>
      <c r="E50" s="155"/>
      <c r="F50" s="171"/>
    </row>
    <row r="51" spans="1:6" ht="11.25" customHeight="1">
      <c r="A51" s="102" t="s">
        <v>58</v>
      </c>
      <c r="B51" s="152">
        <v>210</v>
      </c>
      <c r="C51" s="153"/>
      <c r="D51" s="154"/>
      <c r="E51" s="155"/>
      <c r="F51" s="171">
        <v>210</v>
      </c>
    </row>
    <row r="52" spans="1:6" ht="11.25" customHeight="1">
      <c r="A52" s="125" t="s">
        <v>22</v>
      </c>
      <c r="B52" s="164">
        <f>SUM(B49:B51)</f>
        <v>430</v>
      </c>
      <c r="C52" s="165"/>
      <c r="D52" s="166">
        <f>B52</f>
        <v>430</v>
      </c>
      <c r="E52" s="167">
        <f>SUM(E49:E51)</f>
        <v>220</v>
      </c>
      <c r="F52" s="175">
        <f>SUM(F49:F51)</f>
        <v>210</v>
      </c>
    </row>
    <row r="53" spans="1:6" ht="11.25" customHeight="1">
      <c r="A53" s="95" t="s">
        <v>59</v>
      </c>
      <c r="B53" s="176"/>
      <c r="C53" s="149"/>
      <c r="D53" s="170">
        <f>SUM(D14:D52)</f>
        <v>4690</v>
      </c>
      <c r="E53" s="150">
        <f>E14+E17+E20+E32+E35+E38+E41+E48+E52</f>
        <v>4240</v>
      </c>
      <c r="F53" s="170">
        <f>F14+F17+F20+F32+F35+F38+F41+F48+F52</f>
        <v>450</v>
      </c>
    </row>
    <row r="54" spans="1:7" ht="11.25" customHeight="1">
      <c r="A54" s="177" t="s">
        <v>60</v>
      </c>
      <c r="B54" s="178">
        <f>B8+B14+B17+B20+B32+B35+B38+B41+B48+B52</f>
        <v>7960</v>
      </c>
      <c r="C54" s="179">
        <f>B54-D54</f>
        <v>1820</v>
      </c>
      <c r="D54" s="180">
        <f>D53+D8</f>
        <v>6140</v>
      </c>
      <c r="E54" s="181">
        <f>E52+E48+E41+E38+E35+E32+E20+E17+E14+E8</f>
        <v>5470</v>
      </c>
      <c r="F54" s="182">
        <f>F52+F48+F41+F38+F35+F32+F20+F17+F14+F8</f>
        <v>670</v>
      </c>
      <c r="G54" s="207"/>
    </row>
    <row r="55" spans="1:6" ht="11.25" customHeight="1">
      <c r="A55" s="102" t="s">
        <v>82</v>
      </c>
      <c r="B55" s="156"/>
      <c r="C55" s="153"/>
      <c r="D55" s="156"/>
      <c r="E55" s="162"/>
      <c r="F55" s="156"/>
    </row>
    <row r="56" spans="1:6" ht="11.25" customHeight="1">
      <c r="A56" s="102" t="s">
        <v>83</v>
      </c>
      <c r="B56" s="156">
        <v>400</v>
      </c>
      <c r="C56" s="153"/>
      <c r="D56" s="156"/>
      <c r="E56" s="50"/>
      <c r="F56" s="184">
        <v>400</v>
      </c>
    </row>
    <row r="57" spans="1:6" ht="11.25" customHeight="1">
      <c r="A57" s="102" t="s">
        <v>84</v>
      </c>
      <c r="B57" s="156">
        <v>200</v>
      </c>
      <c r="C57" s="153"/>
      <c r="D57" s="156"/>
      <c r="E57" s="50">
        <v>160</v>
      </c>
      <c r="F57" s="184">
        <v>40</v>
      </c>
    </row>
    <row r="58" spans="1:6" ht="11.25" customHeight="1">
      <c r="A58" s="125" t="s">
        <v>22</v>
      </c>
      <c r="B58" s="164">
        <f>SUM(B56:B57)</f>
        <v>600</v>
      </c>
      <c r="C58" s="165"/>
      <c r="D58" s="168">
        <f>B58</f>
        <v>600</v>
      </c>
      <c r="E58" s="185"/>
      <c r="F58" s="168"/>
    </row>
    <row r="59" spans="1:6" ht="11.25" customHeight="1">
      <c r="A59" s="186" t="s">
        <v>63</v>
      </c>
      <c r="B59" s="187">
        <f>B54+B58</f>
        <v>8560</v>
      </c>
      <c r="C59" s="188">
        <f>SUM(C54:C58)</f>
        <v>1820</v>
      </c>
      <c r="D59" s="189">
        <f>D54+D58</f>
        <v>6740</v>
      </c>
      <c r="E59" s="190">
        <f>SUM(E54:E58)</f>
        <v>5630</v>
      </c>
      <c r="F59" s="191">
        <f>SUM(F54:F58)</f>
        <v>1110</v>
      </c>
    </row>
    <row r="60" spans="1:6" ht="11.25" customHeight="1">
      <c r="A60" s="102" t="s">
        <v>85</v>
      </c>
      <c r="B60" s="192">
        <f>B54+400</f>
        <v>8360</v>
      </c>
      <c r="C60" s="155"/>
      <c r="D60" s="192">
        <f>D54+400</f>
        <v>6540</v>
      </c>
      <c r="E60" s="155">
        <f>E54+200</f>
        <v>5670</v>
      </c>
      <c r="F60" s="171">
        <f>F54+200</f>
        <v>870</v>
      </c>
    </row>
    <row r="61" spans="1:6" ht="11.25" customHeight="1">
      <c r="A61" s="193" t="s">
        <v>86</v>
      </c>
      <c r="B61" s="194">
        <f>B54+2500</f>
        <v>10460</v>
      </c>
      <c r="C61" s="195"/>
      <c r="D61" s="194">
        <f>D54+2500</f>
        <v>8640</v>
      </c>
      <c r="E61" s="195">
        <f>E54+1930</f>
        <v>7400</v>
      </c>
      <c r="F61" s="196" t="s">
        <v>98</v>
      </c>
    </row>
    <row r="62" spans="1:7" ht="11.25" customHeight="1">
      <c r="A62" s="83" t="s">
        <v>87</v>
      </c>
      <c r="B62" s="197" t="s">
        <v>88</v>
      </c>
      <c r="C62" s="3"/>
      <c r="D62" s="198" t="s">
        <v>89</v>
      </c>
      <c r="G62" s="3"/>
    </row>
    <row r="63" spans="1:7" ht="11.25" customHeight="1">
      <c r="A63" s="197" t="s">
        <v>90</v>
      </c>
      <c r="B63" s="197" t="s">
        <v>91</v>
      </c>
      <c r="C63" s="3"/>
      <c r="G63" s="3"/>
    </row>
    <row r="64" spans="1:7" ht="11.25" customHeight="1">
      <c r="A64" s="197" t="s">
        <v>92</v>
      </c>
      <c r="B64" s="199" t="s">
        <v>93</v>
      </c>
      <c r="C64" s="3"/>
      <c r="G64" s="3"/>
    </row>
    <row r="65" spans="2:3" ht="11.25" customHeight="1">
      <c r="B65" s="83"/>
      <c r="C65" s="3"/>
    </row>
    <row r="66" spans="2:4" ht="12.75">
      <c r="B66" s="200"/>
      <c r="C66" s="201"/>
      <c r="D66" s="200"/>
    </row>
    <row r="67" spans="2:4" ht="12.75">
      <c r="B67" s="200"/>
      <c r="C67" s="201"/>
      <c r="D67" s="200"/>
    </row>
    <row r="68" spans="1:2" ht="12.75">
      <c r="A68" s="202"/>
      <c r="B68" s="203"/>
    </row>
    <row r="69" spans="1:2" ht="12.75">
      <c r="A69" s="202"/>
      <c r="B69" s="203"/>
    </row>
    <row r="70" spans="1:2" ht="12.75">
      <c r="A70" s="202"/>
      <c r="B70" s="203"/>
    </row>
    <row r="71" spans="1:2" ht="12.75">
      <c r="A71" s="202"/>
      <c r="B71" s="203"/>
    </row>
    <row r="72" spans="1:2" ht="12.75">
      <c r="A72" s="202"/>
      <c r="B72" s="203"/>
    </row>
    <row r="73" spans="1:2" ht="12.75">
      <c r="A73" s="202"/>
      <c r="B73" s="203"/>
    </row>
  </sheetData>
  <sheetProtection selectLockedCells="1" selectUnlockedCells="1"/>
  <printOptions/>
  <pageMargins left="1.575" right="0.39375" top="0.4722222222222222" bottom="0.354166666666666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H51" sqref="H51"/>
    </sheetView>
  </sheetViews>
  <sheetFormatPr defaultColWidth="11.00390625" defaultRowHeight="12"/>
  <cols>
    <col min="1" max="1" width="26.50390625" style="0" customWidth="1"/>
    <col min="2" max="16384" width="10.75390625" style="0" customWidth="1"/>
  </cols>
  <sheetData>
    <row r="1" spans="1:10" ht="12.75">
      <c r="A1" s="85"/>
      <c r="C1" s="87"/>
      <c r="D1" s="88"/>
      <c r="E1" s="93"/>
      <c r="G1" s="2"/>
      <c r="H1" s="2"/>
      <c r="I1" s="2"/>
      <c r="J1" s="2"/>
    </row>
    <row r="2" spans="1:10" ht="12.75">
      <c r="A2" s="208"/>
      <c r="B2" s="91"/>
      <c r="C2" s="87"/>
      <c r="D2" s="92"/>
      <c r="E2" s="93"/>
      <c r="F2" s="94"/>
      <c r="G2" s="2"/>
      <c r="H2" s="3"/>
      <c r="I2" s="3"/>
      <c r="J2" s="2"/>
    </row>
    <row r="3" spans="1:10" ht="12.75">
      <c r="A3" s="209"/>
      <c r="B3" s="210"/>
      <c r="C3" s="211"/>
      <c r="D3" s="106"/>
      <c r="E3" s="212"/>
      <c r="F3" s="212"/>
      <c r="G3" s="2"/>
      <c r="H3" s="2"/>
      <c r="I3" s="2"/>
      <c r="J3" s="2"/>
    </row>
    <row r="4" spans="1:10" ht="12.75">
      <c r="A4" s="209"/>
      <c r="B4" s="213"/>
      <c r="C4" s="104"/>
      <c r="D4" s="214"/>
      <c r="E4" s="106"/>
      <c r="F4" s="106"/>
      <c r="G4" s="2"/>
      <c r="H4" s="2"/>
      <c r="I4" s="2"/>
      <c r="J4" s="2"/>
    </row>
    <row r="5" spans="1:10" ht="12.75">
      <c r="A5" s="215"/>
      <c r="B5" s="214"/>
      <c r="C5" s="216"/>
      <c r="D5" s="212"/>
      <c r="E5" s="106"/>
      <c r="F5" s="106"/>
      <c r="G5" s="2"/>
      <c r="H5" s="2"/>
      <c r="I5" s="2"/>
      <c r="J5" s="2"/>
    </row>
    <row r="6" spans="1:10" ht="12.75">
      <c r="A6" s="215"/>
      <c r="B6" s="217"/>
      <c r="C6" s="121"/>
      <c r="D6" s="136"/>
      <c r="E6" s="123"/>
      <c r="F6" s="123"/>
      <c r="G6" s="2"/>
      <c r="H6" s="2"/>
      <c r="I6" s="2"/>
      <c r="J6" s="2"/>
    </row>
    <row r="7" spans="1:10" ht="12.75">
      <c r="A7" s="209"/>
      <c r="B7" s="217"/>
      <c r="C7" s="121"/>
      <c r="D7" s="136"/>
      <c r="E7" s="123"/>
      <c r="F7" s="123"/>
      <c r="G7" s="2"/>
      <c r="H7" s="2"/>
      <c r="I7" s="2"/>
      <c r="J7" s="2"/>
    </row>
    <row r="8" spans="1:10" ht="12.75">
      <c r="A8" s="218"/>
      <c r="B8" s="219"/>
      <c r="C8" s="121"/>
      <c r="D8" s="220"/>
      <c r="E8" s="221"/>
      <c r="F8" s="222"/>
      <c r="G8" s="84"/>
      <c r="H8" s="2"/>
      <c r="I8" s="2"/>
      <c r="J8" s="84"/>
    </row>
    <row r="9" spans="1:10" ht="12.75">
      <c r="A9" s="215"/>
      <c r="B9" s="217"/>
      <c r="C9" s="121"/>
      <c r="D9" s="220"/>
      <c r="E9" s="135"/>
      <c r="F9" s="136"/>
      <c r="G9" s="2"/>
      <c r="H9" s="2"/>
      <c r="I9" s="2"/>
      <c r="J9" s="2"/>
    </row>
    <row r="10" spans="1:10" ht="12.75">
      <c r="A10" s="215"/>
      <c r="B10" s="217"/>
      <c r="C10" s="121"/>
      <c r="D10" s="220"/>
      <c r="E10" s="135"/>
      <c r="F10" s="136"/>
      <c r="G10" s="2"/>
      <c r="H10" s="2"/>
      <c r="I10" s="2"/>
      <c r="J10" s="2"/>
    </row>
    <row r="11" spans="1:10" ht="12.75">
      <c r="A11" s="215"/>
      <c r="B11" s="217"/>
      <c r="C11" s="121"/>
      <c r="D11" s="220"/>
      <c r="E11" s="135"/>
      <c r="F11" s="136"/>
      <c r="G11" s="2"/>
      <c r="H11" s="2"/>
      <c r="I11" s="2"/>
      <c r="J11" s="2"/>
    </row>
    <row r="12" spans="1:10" ht="12.75">
      <c r="A12" s="215"/>
      <c r="B12" s="217"/>
      <c r="C12" s="121"/>
      <c r="D12" s="220"/>
      <c r="E12" s="135"/>
      <c r="F12" s="136"/>
      <c r="G12" s="2"/>
      <c r="H12" s="2"/>
      <c r="I12" s="2"/>
      <c r="J12" s="2"/>
    </row>
    <row r="13" spans="1:10" ht="12.75">
      <c r="A13" s="215"/>
      <c r="B13" s="217"/>
      <c r="C13" s="121"/>
      <c r="D13" s="220"/>
      <c r="E13" s="136"/>
      <c r="F13" s="136"/>
      <c r="G13" s="2"/>
      <c r="H13" s="2"/>
      <c r="I13" s="2"/>
      <c r="J13" s="2"/>
    </row>
    <row r="14" spans="1:10" ht="12.75">
      <c r="A14" s="218"/>
      <c r="B14" s="219"/>
      <c r="C14" s="223"/>
      <c r="D14" s="220"/>
      <c r="E14" s="221"/>
      <c r="F14" s="136"/>
      <c r="G14" s="84"/>
      <c r="H14" s="2"/>
      <c r="I14" s="2"/>
      <c r="J14" s="84"/>
    </row>
    <row r="15" spans="1:10" ht="12.75">
      <c r="A15" s="215"/>
      <c r="B15" s="217"/>
      <c r="C15" s="121"/>
      <c r="D15" s="220"/>
      <c r="E15" s="136"/>
      <c r="F15" s="136"/>
      <c r="G15" s="2"/>
      <c r="H15" s="2"/>
      <c r="I15" s="2"/>
      <c r="J15" s="2"/>
    </row>
    <row r="16" spans="1:10" ht="12.75">
      <c r="A16" s="215"/>
      <c r="B16" s="217"/>
      <c r="C16" s="121"/>
      <c r="D16" s="220"/>
      <c r="E16" s="135"/>
      <c r="F16" s="136"/>
      <c r="G16" s="2"/>
      <c r="H16" s="2"/>
      <c r="I16" s="2"/>
      <c r="J16" s="2"/>
    </row>
    <row r="17" spans="1:10" ht="12.75">
      <c r="A17" s="224"/>
      <c r="B17" s="219"/>
      <c r="C17" s="121"/>
      <c r="D17" s="220"/>
      <c r="E17" s="221"/>
      <c r="F17" s="136"/>
      <c r="G17" s="84"/>
      <c r="H17" s="2"/>
      <c r="I17" s="2"/>
      <c r="J17" s="84"/>
    </row>
    <row r="18" spans="1:10" ht="12.75">
      <c r="A18" s="215"/>
      <c r="B18" s="217"/>
      <c r="C18" s="121"/>
      <c r="D18" s="220"/>
      <c r="E18" s="136"/>
      <c r="F18" s="136"/>
      <c r="G18" s="2"/>
      <c r="H18" s="2"/>
      <c r="I18" s="2"/>
      <c r="J18" s="2"/>
    </row>
    <row r="19" spans="1:10" ht="12.75">
      <c r="A19" s="215"/>
      <c r="B19" s="217"/>
      <c r="C19" s="121"/>
      <c r="D19" s="220"/>
      <c r="E19" s="136"/>
      <c r="F19" s="136"/>
      <c r="G19" s="2"/>
      <c r="H19" s="2"/>
      <c r="I19" s="2"/>
      <c r="J19" s="2"/>
    </row>
    <row r="20" spans="1:10" ht="12.75">
      <c r="A20" s="218"/>
      <c r="B20" s="219"/>
      <c r="C20" s="223"/>
      <c r="D20" s="220"/>
      <c r="E20" s="221"/>
      <c r="F20" s="136"/>
      <c r="G20" s="84"/>
      <c r="H20" s="2"/>
      <c r="I20" s="2"/>
      <c r="J20" s="84"/>
    </row>
    <row r="21" spans="1:10" ht="12.75">
      <c r="A21" s="209"/>
      <c r="B21" s="225"/>
      <c r="C21" s="153"/>
      <c r="D21" s="220"/>
      <c r="E21" s="155"/>
      <c r="F21" s="162"/>
      <c r="G21" s="2"/>
      <c r="H21" s="2"/>
      <c r="I21" s="2"/>
      <c r="J21" s="2"/>
    </row>
    <row r="22" spans="1:10" ht="12.75">
      <c r="A22" s="209"/>
      <c r="B22" s="225"/>
      <c r="C22" s="153"/>
      <c r="D22" s="58"/>
      <c r="E22" s="155"/>
      <c r="F22" s="162"/>
      <c r="G22" s="2"/>
      <c r="H22" s="2"/>
      <c r="I22" s="2"/>
      <c r="J22" s="2"/>
    </row>
    <row r="23" spans="1:10" ht="12.75">
      <c r="A23" s="209"/>
      <c r="B23" s="225"/>
      <c r="C23" s="153"/>
      <c r="D23" s="58"/>
      <c r="E23" s="155"/>
      <c r="F23" s="162"/>
      <c r="G23" s="2"/>
      <c r="H23" s="2"/>
      <c r="I23" s="2"/>
      <c r="J23" s="2"/>
    </row>
    <row r="24" spans="1:10" ht="12.75">
      <c r="A24" s="209"/>
      <c r="B24" s="225"/>
      <c r="C24" s="153"/>
      <c r="D24" s="58"/>
      <c r="E24" s="155"/>
      <c r="F24" s="162"/>
      <c r="G24" s="2"/>
      <c r="H24" s="2"/>
      <c r="I24" s="2"/>
      <c r="J24" s="2"/>
    </row>
    <row r="25" spans="1:10" ht="12.75">
      <c r="A25" s="209"/>
      <c r="B25" s="225"/>
      <c r="C25" s="153"/>
      <c r="D25" s="58"/>
      <c r="E25" s="155"/>
      <c r="F25" s="162"/>
      <c r="G25" s="2"/>
      <c r="H25" s="2"/>
      <c r="I25" s="2"/>
      <c r="J25" s="2"/>
    </row>
    <row r="26" spans="1:10" ht="12.75">
      <c r="A26" s="209"/>
      <c r="B26" s="225"/>
      <c r="C26" s="153"/>
      <c r="D26" s="58"/>
      <c r="E26" s="155"/>
      <c r="F26" s="162"/>
      <c r="G26" s="2"/>
      <c r="H26" s="2"/>
      <c r="I26" s="2"/>
      <c r="J26" s="2"/>
    </row>
    <row r="27" spans="1:10" ht="12.75">
      <c r="A27" s="209"/>
      <c r="B27" s="225"/>
      <c r="C27" s="153"/>
      <c r="D27" s="58"/>
      <c r="E27" s="155"/>
      <c r="F27" s="162"/>
      <c r="G27" s="2"/>
      <c r="H27" s="2"/>
      <c r="I27" s="2"/>
      <c r="J27" s="2"/>
    </row>
    <row r="28" spans="1:10" ht="12.75">
      <c r="A28" s="209"/>
      <c r="B28" s="225"/>
      <c r="C28" s="153"/>
      <c r="D28" s="58"/>
      <c r="E28" s="155"/>
      <c r="F28" s="162"/>
      <c r="G28" s="2"/>
      <c r="H28" s="2"/>
      <c r="I28" s="2"/>
      <c r="J28" s="2"/>
    </row>
    <row r="29" spans="1:10" ht="12.75">
      <c r="A29" s="209"/>
      <c r="B29" s="225"/>
      <c r="C29" s="153"/>
      <c r="D29" s="58"/>
      <c r="E29" s="155"/>
      <c r="F29" s="162"/>
      <c r="G29" s="2"/>
      <c r="H29" s="2"/>
      <c r="I29" s="2"/>
      <c r="J29" s="2"/>
    </row>
    <row r="30" spans="1:10" ht="12.75">
      <c r="A30" s="209"/>
      <c r="B30" s="225"/>
      <c r="C30" s="153"/>
      <c r="D30" s="58"/>
      <c r="E30" s="155"/>
      <c r="F30" s="162"/>
      <c r="G30" s="2"/>
      <c r="H30" s="2"/>
      <c r="I30" s="2"/>
      <c r="J30" s="2"/>
    </row>
    <row r="31" spans="1:10" ht="12.75">
      <c r="A31" s="209"/>
      <c r="B31" s="225"/>
      <c r="C31" s="153"/>
      <c r="D31" s="58"/>
      <c r="E31" s="155"/>
      <c r="F31" s="162"/>
      <c r="G31" s="2"/>
      <c r="H31" s="2"/>
      <c r="I31" s="2"/>
      <c r="J31" s="2"/>
    </row>
    <row r="32" spans="1:10" ht="12.75">
      <c r="A32" s="218"/>
      <c r="B32" s="226"/>
      <c r="C32" s="227"/>
      <c r="D32" s="58"/>
      <c r="E32" s="183"/>
      <c r="F32" s="162"/>
      <c r="G32" s="84"/>
      <c r="H32" s="2"/>
      <c r="I32" s="2"/>
      <c r="J32" s="84"/>
    </row>
    <row r="33" spans="1:10" ht="12.75">
      <c r="A33" s="209"/>
      <c r="B33" s="225"/>
      <c r="C33" s="153"/>
      <c r="D33" s="58"/>
      <c r="E33" s="155"/>
      <c r="F33" s="162"/>
      <c r="G33" s="2"/>
      <c r="H33" s="2"/>
      <c r="I33" s="2"/>
      <c r="J33" s="2"/>
    </row>
    <row r="34" spans="1:10" ht="12.75">
      <c r="A34" s="209"/>
      <c r="B34" s="225"/>
      <c r="C34" s="153"/>
      <c r="D34" s="58"/>
      <c r="E34" s="162"/>
      <c r="F34" s="162"/>
      <c r="G34" s="2"/>
      <c r="H34" s="2"/>
      <c r="I34" s="2"/>
      <c r="J34" s="2"/>
    </row>
    <row r="35" spans="1:10" ht="12.75">
      <c r="A35" s="224"/>
      <c r="B35" s="226"/>
      <c r="C35" s="153"/>
      <c r="D35" s="58"/>
      <c r="E35" s="183"/>
      <c r="F35" s="162"/>
      <c r="G35" s="84"/>
      <c r="H35" s="2"/>
      <c r="I35" s="2"/>
      <c r="J35" s="84"/>
    </row>
    <row r="36" spans="1:10" ht="12.75">
      <c r="A36" s="209"/>
      <c r="B36" s="225"/>
      <c r="C36" s="153"/>
      <c r="D36" s="58"/>
      <c r="E36" s="155"/>
      <c r="F36" s="155"/>
      <c r="G36" s="2"/>
      <c r="H36" s="2"/>
      <c r="I36" s="2"/>
      <c r="J36" s="2"/>
    </row>
    <row r="37" spans="1:10" ht="12.75">
      <c r="A37" s="209"/>
      <c r="B37" s="225"/>
      <c r="C37" s="153"/>
      <c r="D37" s="58"/>
      <c r="E37" s="162"/>
      <c r="F37" s="155"/>
      <c r="G37" s="2"/>
      <c r="H37" s="2"/>
      <c r="I37" s="2"/>
      <c r="J37" s="2"/>
    </row>
    <row r="38" spans="1:10" ht="12.75">
      <c r="A38" s="218"/>
      <c r="B38" s="226"/>
      <c r="C38" s="153"/>
      <c r="D38" s="58"/>
      <c r="E38" s="183"/>
      <c r="F38" s="50"/>
      <c r="G38" s="84"/>
      <c r="H38" s="2"/>
      <c r="I38" s="2"/>
      <c r="J38" s="84"/>
    </row>
    <row r="39" spans="1:10" ht="12.75">
      <c r="A39" s="209"/>
      <c r="B39" s="225"/>
      <c r="C39" s="153"/>
      <c r="D39" s="58"/>
      <c r="E39" s="155"/>
      <c r="F39" s="162"/>
      <c r="G39" s="2"/>
      <c r="H39" s="2"/>
      <c r="I39" s="2"/>
      <c r="J39" s="2"/>
    </row>
    <row r="40" spans="1:10" ht="12.75">
      <c r="A40" s="209"/>
      <c r="B40" s="225"/>
      <c r="C40" s="153"/>
      <c r="D40" s="58"/>
      <c r="E40" s="155"/>
      <c r="F40" s="162"/>
      <c r="G40" s="2"/>
      <c r="H40" s="2"/>
      <c r="I40" s="2"/>
      <c r="J40" s="2"/>
    </row>
    <row r="41" spans="1:10" ht="12.75">
      <c r="A41" s="218"/>
      <c r="B41" s="226"/>
      <c r="C41" s="153"/>
      <c r="D41" s="58"/>
      <c r="E41" s="183"/>
      <c r="F41" s="162"/>
      <c r="G41" s="84"/>
      <c r="H41" s="2"/>
      <c r="I41" s="2"/>
      <c r="J41" s="84"/>
    </row>
    <row r="42" spans="1:10" ht="12.75">
      <c r="A42" s="209"/>
      <c r="B42" s="225"/>
      <c r="C42" s="153"/>
      <c r="D42" s="58"/>
      <c r="E42" s="155"/>
      <c r="F42" s="155"/>
      <c r="G42" s="2"/>
      <c r="H42" s="2"/>
      <c r="I42" s="2"/>
      <c r="J42" s="2"/>
    </row>
    <row r="43" spans="1:10" ht="12.75">
      <c r="A43" s="209"/>
      <c r="B43" s="225"/>
      <c r="C43" s="153"/>
      <c r="D43" s="58"/>
      <c r="E43" s="155"/>
      <c r="F43" s="155"/>
      <c r="G43" s="2"/>
      <c r="H43" s="2"/>
      <c r="I43" s="2"/>
      <c r="J43" s="2"/>
    </row>
    <row r="44" spans="1:10" ht="12.75">
      <c r="A44" s="209"/>
      <c r="B44" s="225"/>
      <c r="C44" s="153"/>
      <c r="D44" s="58"/>
      <c r="E44" s="155"/>
      <c r="F44" s="155"/>
      <c r="G44" s="2"/>
      <c r="H44" s="2"/>
      <c r="I44" s="2"/>
      <c r="J44" s="2"/>
    </row>
    <row r="45" spans="1:10" ht="12.75">
      <c r="A45" s="209"/>
      <c r="B45" s="225"/>
      <c r="C45" s="153"/>
      <c r="D45" s="58"/>
      <c r="E45" s="155"/>
      <c r="F45" s="155"/>
      <c r="G45" s="2"/>
      <c r="H45" s="2"/>
      <c r="I45" s="2"/>
      <c r="J45" s="2"/>
    </row>
    <row r="46" spans="1:10" ht="12.75">
      <c r="A46" s="209"/>
      <c r="B46" s="225"/>
      <c r="C46" s="153"/>
      <c r="D46" s="58"/>
      <c r="E46" s="155"/>
      <c r="F46" s="155"/>
      <c r="G46" s="2"/>
      <c r="H46" s="2"/>
      <c r="I46" s="2"/>
      <c r="J46" s="2"/>
    </row>
    <row r="47" spans="1:10" ht="12.75">
      <c r="A47" s="209"/>
      <c r="B47" s="225"/>
      <c r="C47" s="153"/>
      <c r="D47" s="58"/>
      <c r="E47" s="155"/>
      <c r="F47" s="155"/>
      <c r="G47" s="2"/>
      <c r="H47" s="2"/>
      <c r="I47" s="2"/>
      <c r="J47" s="2"/>
    </row>
    <row r="48" spans="1:10" ht="12.75">
      <c r="A48" s="218"/>
      <c r="B48" s="226"/>
      <c r="C48" s="226"/>
      <c r="D48" s="58"/>
      <c r="E48" s="183"/>
      <c r="F48" s="50"/>
      <c r="G48" s="84"/>
      <c r="H48" s="2"/>
      <c r="I48" s="2"/>
      <c r="J48" s="84"/>
    </row>
    <row r="49" spans="1:10" ht="12.75">
      <c r="A49" s="209"/>
      <c r="B49" s="225"/>
      <c r="C49" s="153"/>
      <c r="D49" s="58"/>
      <c r="E49" s="155"/>
      <c r="F49" s="155"/>
      <c r="G49" s="2"/>
      <c r="H49" s="2"/>
      <c r="I49" s="2"/>
      <c r="J49" s="2"/>
    </row>
    <row r="50" spans="1:10" ht="12.75">
      <c r="A50" s="209"/>
      <c r="B50" s="225"/>
      <c r="C50" s="153"/>
      <c r="D50" s="58"/>
      <c r="E50" s="155"/>
      <c r="F50" s="155"/>
      <c r="G50" s="2"/>
      <c r="H50" s="2"/>
      <c r="I50" s="2"/>
      <c r="J50" s="2"/>
    </row>
    <row r="51" spans="1:10" ht="12.75">
      <c r="A51" s="209"/>
      <c r="B51" s="225"/>
      <c r="C51" s="153"/>
      <c r="D51" s="58"/>
      <c r="E51" s="155"/>
      <c r="F51" s="155"/>
      <c r="G51" s="2"/>
      <c r="H51" s="2"/>
      <c r="I51" s="2"/>
      <c r="J51" s="2"/>
    </row>
    <row r="52" spans="1:10" ht="12.75">
      <c r="A52" s="218"/>
      <c r="B52" s="226"/>
      <c r="C52" s="153"/>
      <c r="D52" s="58"/>
      <c r="E52" s="183"/>
      <c r="F52" s="50"/>
      <c r="G52" s="84"/>
      <c r="H52" s="2"/>
      <c r="I52" s="2"/>
      <c r="J52" s="84"/>
    </row>
    <row r="53" spans="1:10" ht="12.75">
      <c r="A53" s="209"/>
      <c r="B53" s="228"/>
      <c r="C53" s="153"/>
      <c r="D53" s="155"/>
      <c r="E53" s="155"/>
      <c r="F53" s="155"/>
      <c r="G53" s="2"/>
      <c r="H53" s="2"/>
      <c r="I53" s="2"/>
      <c r="J53" s="2"/>
    </row>
    <row r="54" spans="1:10" ht="12.75">
      <c r="A54" s="229"/>
      <c r="B54" s="58"/>
      <c r="C54" s="230"/>
      <c r="D54" s="231"/>
      <c r="E54" s="183"/>
      <c r="F54" s="183"/>
      <c r="G54" s="183"/>
      <c r="H54" s="84"/>
      <c r="I54" s="84"/>
      <c r="J54" s="84"/>
    </row>
    <row r="55" spans="1:10" ht="12.75">
      <c r="A55" s="209"/>
      <c r="B55" s="162"/>
      <c r="C55" s="153"/>
      <c r="D55" s="162"/>
      <c r="E55" s="162"/>
      <c r="F55" s="162"/>
      <c r="G55" s="2"/>
      <c r="H55" s="2"/>
      <c r="I55" s="2"/>
      <c r="J55" s="2"/>
    </row>
    <row r="56" spans="1:10" ht="12.75">
      <c r="A56" s="209"/>
      <c r="B56" s="162"/>
      <c r="C56" s="153"/>
      <c r="D56" s="162"/>
      <c r="E56" s="50"/>
      <c r="F56" s="50"/>
      <c r="G56" s="2"/>
      <c r="H56" s="2"/>
      <c r="I56" s="2"/>
      <c r="J56" s="2"/>
    </row>
    <row r="57" spans="1:10" ht="12.75">
      <c r="A57" s="209"/>
      <c r="B57" s="162"/>
      <c r="C57" s="153"/>
      <c r="D57" s="162"/>
      <c r="E57" s="50"/>
      <c r="F57" s="50"/>
      <c r="G57" s="2"/>
      <c r="H57" s="2"/>
      <c r="I57" s="2"/>
      <c r="J57" s="2"/>
    </row>
    <row r="58" spans="1:10" ht="12.75">
      <c r="A58" s="218"/>
      <c r="B58" s="226"/>
      <c r="C58" s="153"/>
      <c r="D58" s="162"/>
      <c r="E58" s="162"/>
      <c r="F58" s="162"/>
      <c r="G58" s="232"/>
      <c r="H58" s="2"/>
      <c r="I58" s="2"/>
      <c r="J58" s="84"/>
    </row>
    <row r="59" spans="1:10" ht="12.75">
      <c r="A59" s="93"/>
      <c r="B59" s="58"/>
      <c r="C59" s="153"/>
      <c r="D59" s="233"/>
      <c r="E59" s="183"/>
      <c r="F59" s="234"/>
      <c r="G59" s="235"/>
      <c r="H59" s="2"/>
      <c r="I59" s="2"/>
      <c r="J59" s="3"/>
    </row>
    <row r="60" spans="1:6" ht="12.75">
      <c r="A60" s="209"/>
      <c r="B60" s="236"/>
      <c r="C60" s="155"/>
      <c r="D60" s="236"/>
      <c r="E60" s="155"/>
      <c r="F60" s="155"/>
    </row>
    <row r="61" spans="1:6" ht="12.75">
      <c r="A61" s="209"/>
      <c r="B61" s="236"/>
      <c r="C61" s="155"/>
      <c r="D61" s="236"/>
      <c r="E61" s="155"/>
      <c r="F61" s="15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&amp;C&amp;"Tinos,Normal"&amp;12&amp;A</oddHeader>
    <oddFooter>&amp;C&amp;"Tinos,Normal"&amp;12Page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25">
      <selection activeCell="C63" sqref="C63"/>
    </sheetView>
  </sheetViews>
  <sheetFormatPr defaultColWidth="11.00390625" defaultRowHeight="12"/>
  <cols>
    <col min="1" max="1" width="27.625" style="2" customWidth="1"/>
    <col min="2" max="2" width="9.50390625" style="3" customWidth="1"/>
    <col min="3" max="3" width="9.50390625" style="84" customWidth="1"/>
    <col min="4" max="6" width="9.50390625" style="3" customWidth="1"/>
    <col min="7" max="7" width="1.00390625" style="2" customWidth="1"/>
    <col min="8" max="8" width="5.375" style="2" customWidth="1"/>
    <col min="9" max="9" width="5.625" style="2" customWidth="1"/>
    <col min="10" max="10" width="5.25390625" style="2" customWidth="1"/>
    <col min="11" max="11" width="7.125" style="2" customWidth="1"/>
    <col min="12" max="245" width="11.25390625" style="2" customWidth="1"/>
    <col min="246" max="248" width="10.75390625" style="2" customWidth="1"/>
    <col min="249" max="255" width="11.25390625" style="2" customWidth="1"/>
    <col min="256" max="16384" width="10.75390625" style="0" customWidth="1"/>
  </cols>
  <sheetData>
    <row r="1" spans="1:11" ht="19.5" customHeight="1">
      <c r="A1" s="237" t="s">
        <v>99</v>
      </c>
      <c r="B1" s="91"/>
      <c r="C1" s="87"/>
      <c r="D1" s="92"/>
      <c r="E1" s="93"/>
      <c r="F1" s="94">
        <v>40209</v>
      </c>
      <c r="H1"/>
      <c r="I1"/>
      <c r="J1"/>
      <c r="K1"/>
    </row>
    <row r="2" spans="1:11" ht="12" customHeight="1">
      <c r="A2" s="95" t="s">
        <v>4</v>
      </c>
      <c r="B2" s="96" t="s">
        <v>5</v>
      </c>
      <c r="C2" s="97" t="s">
        <v>6</v>
      </c>
      <c r="D2" s="98" t="s">
        <v>7</v>
      </c>
      <c r="E2" s="99" t="s">
        <v>8</v>
      </c>
      <c r="F2" s="100" t="s">
        <v>8</v>
      </c>
      <c r="G2" s="101"/>
      <c r="H2"/>
      <c r="I2"/>
      <c r="J2"/>
      <c r="K2"/>
    </row>
    <row r="3" spans="1:11" ht="12" customHeight="1">
      <c r="A3" s="102" t="s">
        <v>9</v>
      </c>
      <c r="B3" s="103" t="s">
        <v>10</v>
      </c>
      <c r="C3" s="104" t="s">
        <v>68</v>
      </c>
      <c r="D3" s="105" t="s">
        <v>69</v>
      </c>
      <c r="E3" s="106" t="s">
        <v>13</v>
      </c>
      <c r="F3" s="107" t="s">
        <v>70</v>
      </c>
      <c r="G3" s="101"/>
      <c r="H3"/>
      <c r="I3"/>
      <c r="J3"/>
      <c r="K3"/>
    </row>
    <row r="4" spans="1:11" ht="12" customHeight="1">
      <c r="A4" s="108"/>
      <c r="B4" s="109" t="s">
        <v>15</v>
      </c>
      <c r="C4" s="110" t="s">
        <v>16</v>
      </c>
      <c r="D4" s="111" t="s">
        <v>17</v>
      </c>
      <c r="E4" s="112" t="s">
        <v>18</v>
      </c>
      <c r="F4" s="113" t="s">
        <v>71</v>
      </c>
      <c r="G4" s="101"/>
      <c r="H4"/>
      <c r="I4"/>
      <c r="J4"/>
      <c r="K4"/>
    </row>
    <row r="5" spans="1:11" ht="12" customHeight="1">
      <c r="A5" s="114" t="s">
        <v>20</v>
      </c>
      <c r="B5" s="115"/>
      <c r="C5" s="116"/>
      <c r="D5" s="117"/>
      <c r="E5" s="118">
        <f>B5</f>
        <v>0</v>
      </c>
      <c r="F5" s="119"/>
      <c r="G5" s="101"/>
      <c r="H5"/>
      <c r="I5"/>
      <c r="J5"/>
      <c r="K5"/>
    </row>
    <row r="6" spans="1:11" ht="12" customHeight="1">
      <c r="A6" s="102" t="s">
        <v>21</v>
      </c>
      <c r="B6" s="120"/>
      <c r="C6" s="121"/>
      <c r="D6" s="122"/>
      <c r="E6" s="123"/>
      <c r="F6" s="124">
        <f>B6</f>
        <v>0</v>
      </c>
      <c r="G6" s="101"/>
      <c r="H6"/>
      <c r="I6"/>
      <c r="J6"/>
      <c r="K6"/>
    </row>
    <row r="7" spans="1:11" ht="12" customHeight="1">
      <c r="A7" s="125" t="s">
        <v>22</v>
      </c>
      <c r="B7" s="126">
        <f>SUM(B5:B6)</f>
        <v>0</v>
      </c>
      <c r="C7" s="127"/>
      <c r="D7" s="128">
        <f>B7</f>
        <v>0</v>
      </c>
      <c r="E7" s="129">
        <f>SUM(E5:E6)</f>
        <v>0</v>
      </c>
      <c r="F7" s="130">
        <f>F6</f>
        <v>0</v>
      </c>
      <c r="G7" s="101"/>
      <c r="H7"/>
      <c r="I7"/>
      <c r="J7"/>
      <c r="K7"/>
    </row>
    <row r="8" spans="1:11" ht="12" customHeight="1">
      <c r="A8" s="114" t="s">
        <v>23</v>
      </c>
      <c r="B8" s="115">
        <v>40</v>
      </c>
      <c r="C8" s="116"/>
      <c r="D8" s="131"/>
      <c r="E8" s="132">
        <v>40</v>
      </c>
      <c r="F8" s="117"/>
      <c r="G8" s="101"/>
      <c r="H8"/>
      <c r="I8"/>
      <c r="J8"/>
      <c r="K8"/>
    </row>
    <row r="9" spans="1:11" ht="12" customHeight="1">
      <c r="A9" s="133" t="s">
        <v>24</v>
      </c>
      <c r="B9" s="120">
        <v>360</v>
      </c>
      <c r="C9" s="121"/>
      <c r="D9" s="134"/>
      <c r="E9" s="135">
        <v>360</v>
      </c>
      <c r="F9" s="122"/>
      <c r="G9" s="101"/>
      <c r="H9"/>
      <c r="I9"/>
      <c r="J9"/>
      <c r="K9"/>
    </row>
    <row r="10" spans="1:11" ht="12" customHeight="1">
      <c r="A10" s="133" t="s">
        <v>25</v>
      </c>
      <c r="B10" s="120">
        <v>60</v>
      </c>
      <c r="C10" s="121"/>
      <c r="D10" s="134"/>
      <c r="E10" s="135">
        <v>50</v>
      </c>
      <c r="F10" s="122"/>
      <c r="G10" s="101"/>
      <c r="H10"/>
      <c r="I10"/>
      <c r="J10"/>
      <c r="K10"/>
    </row>
    <row r="11" spans="1:11" ht="12" customHeight="1">
      <c r="A11" s="133" t="s">
        <v>27</v>
      </c>
      <c r="B11" s="120">
        <v>50</v>
      </c>
      <c r="C11" s="121"/>
      <c r="D11" s="134"/>
      <c r="E11" s="135">
        <v>50</v>
      </c>
      <c r="F11" s="122"/>
      <c r="G11" s="101"/>
      <c r="H11"/>
      <c r="I11"/>
      <c r="J11"/>
      <c r="K11"/>
    </row>
    <row r="12" spans="1:11" ht="12" customHeight="1">
      <c r="A12" s="133" t="s">
        <v>28</v>
      </c>
      <c r="B12" s="120">
        <v>430</v>
      </c>
      <c r="C12" s="121">
        <v>430</v>
      </c>
      <c r="D12" s="134"/>
      <c r="E12" s="136"/>
      <c r="F12" s="122"/>
      <c r="G12" s="101"/>
      <c r="H12"/>
      <c r="I12"/>
      <c r="J12"/>
      <c r="K12"/>
    </row>
    <row r="13" spans="1:11" ht="12" customHeight="1">
      <c r="A13" s="125" t="s">
        <v>22</v>
      </c>
      <c r="B13" s="126">
        <f>SUM(B8:B12)</f>
        <v>940</v>
      </c>
      <c r="C13" s="137"/>
      <c r="D13" s="128">
        <f>B13-C12</f>
        <v>510</v>
      </c>
      <c r="E13" s="129">
        <f>D13-F14</f>
        <v>510</v>
      </c>
      <c r="F13" s="138"/>
      <c r="G13" s="101"/>
      <c r="H13"/>
      <c r="I13"/>
      <c r="J13"/>
      <c r="K13"/>
    </row>
    <row r="14" spans="1:11" ht="12" customHeight="1">
      <c r="A14" s="114" t="s">
        <v>72</v>
      </c>
      <c r="B14" s="115"/>
      <c r="C14" s="116"/>
      <c r="D14" s="131"/>
      <c r="E14" s="139"/>
      <c r="F14" s="117"/>
      <c r="G14" s="101"/>
      <c r="H14"/>
      <c r="I14"/>
      <c r="J14"/>
      <c r="K14"/>
    </row>
    <row r="15" spans="1:11" ht="12" customHeight="1">
      <c r="A15" s="133" t="s">
        <v>30</v>
      </c>
      <c r="B15" s="120">
        <v>130</v>
      </c>
      <c r="C15" s="121"/>
      <c r="D15" s="134"/>
      <c r="E15" s="135">
        <v>140</v>
      </c>
      <c r="F15" s="122"/>
      <c r="G15" s="101"/>
      <c r="H15"/>
      <c r="I15"/>
      <c r="J15"/>
      <c r="K15"/>
    </row>
    <row r="16" spans="1:11" ht="12" customHeight="1">
      <c r="A16" s="140" t="s">
        <v>100</v>
      </c>
      <c r="B16" s="126">
        <f>SUM(B14:B15)</f>
        <v>130</v>
      </c>
      <c r="C16" s="127"/>
      <c r="D16" s="128">
        <f>B16</f>
        <v>130</v>
      </c>
      <c r="E16" s="129">
        <f>D16</f>
        <v>130</v>
      </c>
      <c r="F16" s="138"/>
      <c r="G16" s="101"/>
      <c r="H16"/>
      <c r="I16"/>
      <c r="J16"/>
      <c r="K16"/>
    </row>
    <row r="17" spans="1:11" ht="12" customHeight="1">
      <c r="A17" s="133" t="s">
        <v>74</v>
      </c>
      <c r="B17" s="120">
        <v>400</v>
      </c>
      <c r="C17" s="121"/>
      <c r="D17" s="134"/>
      <c r="E17" s="136">
        <v>400</v>
      </c>
      <c r="F17" s="122"/>
      <c r="G17" s="141"/>
      <c r="H17"/>
      <c r="I17"/>
      <c r="J17"/>
      <c r="K17"/>
    </row>
    <row r="18" spans="1:11" ht="12" customHeight="1">
      <c r="A18" s="133" t="s">
        <v>32</v>
      </c>
      <c r="B18" s="120">
        <v>1110</v>
      </c>
      <c r="C18" s="121">
        <v>1110</v>
      </c>
      <c r="D18" s="134"/>
      <c r="E18" s="136"/>
      <c r="F18" s="122"/>
      <c r="G18" s="101"/>
      <c r="H18"/>
      <c r="I18"/>
      <c r="J18"/>
      <c r="K18"/>
    </row>
    <row r="19" spans="1:11" ht="12" customHeight="1">
      <c r="A19" s="125" t="s">
        <v>22</v>
      </c>
      <c r="B19" s="142">
        <f>SUM(B17:B18)</f>
        <v>1510</v>
      </c>
      <c r="C19" s="143"/>
      <c r="D19" s="144">
        <f>B19-C18</f>
        <v>400</v>
      </c>
      <c r="E19" s="145">
        <f>D19</f>
        <v>400</v>
      </c>
      <c r="F19" s="146"/>
      <c r="G19" s="147"/>
      <c r="H19"/>
      <c r="I19"/>
      <c r="J19"/>
      <c r="K19"/>
    </row>
    <row r="20" spans="1:11" ht="12" customHeight="1">
      <c r="A20" s="95" t="s">
        <v>33</v>
      </c>
      <c r="B20" s="148">
        <v>280</v>
      </c>
      <c r="C20" s="149"/>
      <c r="D20" s="131"/>
      <c r="E20" s="150">
        <f>B20-C20</f>
        <v>280</v>
      </c>
      <c r="F20" s="151"/>
      <c r="H20"/>
      <c r="I20"/>
      <c r="J20"/>
      <c r="K20"/>
    </row>
    <row r="21" spans="1:11" ht="12" customHeight="1">
      <c r="A21" s="102" t="s">
        <v>75</v>
      </c>
      <c r="B21" s="152">
        <v>510</v>
      </c>
      <c r="C21" s="153">
        <v>250</v>
      </c>
      <c r="D21" s="154"/>
      <c r="E21" s="155">
        <f>B21-C21</f>
        <v>260</v>
      </c>
      <c r="F21" s="156"/>
      <c r="H21"/>
      <c r="I21"/>
      <c r="J21"/>
      <c r="K21"/>
    </row>
    <row r="22" spans="1:11" ht="12" customHeight="1">
      <c r="A22" s="102" t="s">
        <v>76</v>
      </c>
      <c r="B22" s="152">
        <v>180</v>
      </c>
      <c r="C22" s="153">
        <v>60</v>
      </c>
      <c r="D22" s="154"/>
      <c r="E22" s="155">
        <f>B22-C22</f>
        <v>120</v>
      </c>
      <c r="F22" s="156"/>
      <c r="H22"/>
      <c r="I22"/>
      <c r="J22"/>
      <c r="K22"/>
    </row>
    <row r="23" spans="1:11" ht="12" customHeight="1">
      <c r="A23" s="102" t="s">
        <v>36</v>
      </c>
      <c r="B23" s="152">
        <v>120</v>
      </c>
      <c r="C23" s="153">
        <v>40</v>
      </c>
      <c r="D23" s="154"/>
      <c r="E23" s="155">
        <f>B23-C23</f>
        <v>80</v>
      </c>
      <c r="F23" s="156"/>
      <c r="H23"/>
      <c r="I23"/>
      <c r="J23"/>
      <c r="K23"/>
    </row>
    <row r="24" spans="1:11" ht="12" customHeight="1">
      <c r="A24" s="102" t="s">
        <v>37</v>
      </c>
      <c r="B24" s="152">
        <v>550</v>
      </c>
      <c r="C24" s="153">
        <v>150</v>
      </c>
      <c r="D24" s="154"/>
      <c r="E24" s="155">
        <f>B24-C24</f>
        <v>400</v>
      </c>
      <c r="F24" s="156"/>
      <c r="H24"/>
      <c r="I24"/>
      <c r="J24"/>
      <c r="K24"/>
    </row>
    <row r="25" spans="1:11" ht="12" customHeight="1">
      <c r="A25" s="102" t="s">
        <v>38</v>
      </c>
      <c r="B25" s="152"/>
      <c r="C25" s="153"/>
      <c r="D25" s="154"/>
      <c r="E25" s="155">
        <f>B25-C25</f>
        <v>0</v>
      </c>
      <c r="F25" s="156"/>
      <c r="H25"/>
      <c r="I25"/>
      <c r="J25"/>
      <c r="K25"/>
    </row>
    <row r="26" spans="1:11" ht="12" customHeight="1">
      <c r="A26" s="102" t="s">
        <v>39</v>
      </c>
      <c r="B26" s="152">
        <v>240</v>
      </c>
      <c r="C26" s="153"/>
      <c r="D26" s="154"/>
      <c r="E26" s="155">
        <f>B26-C26</f>
        <v>240</v>
      </c>
      <c r="F26" s="156"/>
      <c r="H26"/>
      <c r="I26"/>
      <c r="J26"/>
      <c r="K26"/>
    </row>
    <row r="27" spans="1:11" ht="12" customHeight="1">
      <c r="A27" s="102" t="s">
        <v>40</v>
      </c>
      <c r="B27" s="152">
        <v>510</v>
      </c>
      <c r="C27" s="153"/>
      <c r="D27" s="154"/>
      <c r="E27" s="155">
        <f>B27-C27</f>
        <v>510</v>
      </c>
      <c r="F27" s="156"/>
      <c r="H27"/>
      <c r="I27"/>
      <c r="J27"/>
      <c r="K27"/>
    </row>
    <row r="28" spans="1:11" ht="12" customHeight="1">
      <c r="A28" s="102" t="s">
        <v>41</v>
      </c>
      <c r="B28" s="152">
        <v>200</v>
      </c>
      <c r="C28" s="153"/>
      <c r="D28" s="154"/>
      <c r="E28" s="155">
        <f>B28-C28</f>
        <v>200</v>
      </c>
      <c r="F28" s="156"/>
      <c r="H28"/>
      <c r="I28"/>
      <c r="J28"/>
      <c r="K28"/>
    </row>
    <row r="29" spans="1:11" ht="12" customHeight="1">
      <c r="A29" s="102" t="s">
        <v>42</v>
      </c>
      <c r="B29" s="152">
        <v>510</v>
      </c>
      <c r="C29" s="153"/>
      <c r="D29" s="154"/>
      <c r="E29" s="155">
        <f>B29-C29</f>
        <v>510</v>
      </c>
      <c r="F29" s="156"/>
      <c r="H29"/>
      <c r="I29"/>
      <c r="J29"/>
      <c r="K29"/>
    </row>
    <row r="30" spans="1:11" ht="12" customHeight="1">
      <c r="A30" s="102" t="s">
        <v>77</v>
      </c>
      <c r="B30" s="152">
        <v>50</v>
      </c>
      <c r="C30" s="153">
        <v>50</v>
      </c>
      <c r="D30" s="154"/>
      <c r="E30" s="155">
        <f>B30-C30</f>
        <v>0</v>
      </c>
      <c r="F30" s="156"/>
      <c r="H30"/>
      <c r="I30"/>
      <c r="J30"/>
      <c r="K30"/>
    </row>
    <row r="31" spans="1:11" ht="12" customHeight="1">
      <c r="A31" s="125" t="s">
        <v>22</v>
      </c>
      <c r="B31" s="157">
        <f>SUM(B20:B30)</f>
        <v>3150</v>
      </c>
      <c r="C31" s="158">
        <f>SUM(C20:C30)</f>
        <v>550</v>
      </c>
      <c r="D31" s="159">
        <f>B31-C31</f>
        <v>2600</v>
      </c>
      <c r="E31" s="160">
        <f>B31-C31</f>
        <v>2600</v>
      </c>
      <c r="F31" s="161"/>
      <c r="H31"/>
      <c r="I31"/>
      <c r="J31"/>
      <c r="K31"/>
    </row>
    <row r="32" spans="1:11" ht="12" customHeight="1">
      <c r="A32" s="102" t="s">
        <v>44</v>
      </c>
      <c r="B32" s="152">
        <v>300</v>
      </c>
      <c r="C32" s="153"/>
      <c r="D32" s="154"/>
      <c r="E32" s="155">
        <v>300</v>
      </c>
      <c r="F32" s="156"/>
      <c r="H32"/>
      <c r="I32"/>
      <c r="J32"/>
      <c r="K32"/>
    </row>
    <row r="33" spans="1:11" ht="12" customHeight="1">
      <c r="A33" s="102" t="s">
        <v>45</v>
      </c>
      <c r="B33" s="152"/>
      <c r="C33" s="153"/>
      <c r="D33" s="154"/>
      <c r="E33" s="162"/>
      <c r="F33" s="156"/>
      <c r="H33"/>
      <c r="I33"/>
      <c r="J33"/>
      <c r="K33"/>
    </row>
    <row r="34" spans="1:11" ht="12" customHeight="1">
      <c r="A34" s="163" t="s">
        <v>22</v>
      </c>
      <c r="B34" s="164">
        <f>SUM(B32:B33)</f>
        <v>300</v>
      </c>
      <c r="C34" s="165"/>
      <c r="D34" s="166">
        <f>B34</f>
        <v>300</v>
      </c>
      <c r="E34" s="167">
        <f>D34</f>
        <v>300</v>
      </c>
      <c r="F34" s="168"/>
      <c r="H34"/>
      <c r="I34"/>
      <c r="J34"/>
      <c r="K34"/>
    </row>
    <row r="35" spans="1:11" ht="12" customHeight="1">
      <c r="A35" s="95" t="s">
        <v>78</v>
      </c>
      <c r="B35" s="148">
        <v>370</v>
      </c>
      <c r="C35" s="149"/>
      <c r="D35" s="169"/>
      <c r="E35" s="150">
        <v>300</v>
      </c>
      <c r="F35" s="170">
        <v>70</v>
      </c>
      <c r="H35"/>
      <c r="I35"/>
      <c r="J35"/>
      <c r="K35"/>
    </row>
    <row r="36" spans="1:11" ht="12" customHeight="1">
      <c r="A36" s="102" t="s">
        <v>47</v>
      </c>
      <c r="B36" s="152">
        <v>90</v>
      </c>
      <c r="C36" s="153"/>
      <c r="D36" s="154"/>
      <c r="E36" s="162"/>
      <c r="F36" s="171">
        <v>90</v>
      </c>
      <c r="H36"/>
      <c r="I36"/>
      <c r="J36"/>
      <c r="K36"/>
    </row>
    <row r="37" spans="1:11" ht="12" customHeight="1">
      <c r="A37" s="125" t="s">
        <v>22</v>
      </c>
      <c r="B37" s="157">
        <f>SUM(B35:B36)</f>
        <v>460</v>
      </c>
      <c r="C37" s="172"/>
      <c r="D37" s="159">
        <f>B37</f>
        <v>460</v>
      </c>
      <c r="E37" s="160">
        <v>300</v>
      </c>
      <c r="F37" s="173">
        <v>160</v>
      </c>
      <c r="H37"/>
      <c r="I37"/>
      <c r="J37"/>
      <c r="K37"/>
    </row>
    <row r="38" spans="1:11" ht="12" customHeight="1">
      <c r="A38" s="102" t="s">
        <v>48</v>
      </c>
      <c r="B38" s="152">
        <v>270</v>
      </c>
      <c r="C38" s="153"/>
      <c r="D38" s="154"/>
      <c r="E38" s="155">
        <v>270</v>
      </c>
      <c r="F38" s="156"/>
      <c r="H38"/>
      <c r="I38"/>
      <c r="J38"/>
      <c r="K38"/>
    </row>
    <row r="39" spans="1:11" ht="12" customHeight="1">
      <c r="A39" s="102" t="s">
        <v>49</v>
      </c>
      <c r="B39" s="152">
        <v>30</v>
      </c>
      <c r="C39" s="153"/>
      <c r="D39" s="154"/>
      <c r="E39" s="155">
        <v>30</v>
      </c>
      <c r="F39" s="156"/>
      <c r="H39"/>
      <c r="I39"/>
      <c r="J39"/>
      <c r="K39"/>
    </row>
    <row r="40" spans="1:11" ht="12" customHeight="1">
      <c r="A40" s="125" t="s">
        <v>22</v>
      </c>
      <c r="B40" s="164">
        <f>SUM(B38:B39)</f>
        <v>300</v>
      </c>
      <c r="C40" s="165"/>
      <c r="D40" s="166">
        <f>B40</f>
        <v>300</v>
      </c>
      <c r="E40" s="167">
        <f>D40</f>
        <v>300</v>
      </c>
      <c r="F40" s="168"/>
      <c r="H40"/>
      <c r="I40"/>
      <c r="J40"/>
      <c r="K40"/>
    </row>
    <row r="41" spans="1:11" ht="12" customHeight="1">
      <c r="A41" s="95" t="s">
        <v>79</v>
      </c>
      <c r="B41" s="148">
        <v>470</v>
      </c>
      <c r="C41" s="149"/>
      <c r="D41" s="169"/>
      <c r="E41" s="150">
        <v>230</v>
      </c>
      <c r="F41" s="170">
        <v>240</v>
      </c>
      <c r="H41"/>
      <c r="I41"/>
      <c r="J41"/>
      <c r="K41"/>
    </row>
    <row r="42" spans="1:11" ht="12" customHeight="1">
      <c r="A42" s="102" t="s">
        <v>80</v>
      </c>
      <c r="B42" s="152">
        <v>130</v>
      </c>
      <c r="C42" s="153">
        <v>90</v>
      </c>
      <c r="D42" s="154"/>
      <c r="E42" s="155">
        <f>SUM(B42-C42)</f>
        <v>40</v>
      </c>
      <c r="F42" s="171"/>
      <c r="H42"/>
      <c r="I42"/>
      <c r="J42"/>
      <c r="K42"/>
    </row>
    <row r="43" spans="1:11" ht="12" customHeight="1">
      <c r="A43" s="102" t="s">
        <v>81</v>
      </c>
      <c r="B43" s="152">
        <v>170</v>
      </c>
      <c r="C43" s="153"/>
      <c r="D43" s="154"/>
      <c r="E43" s="155">
        <v>40</v>
      </c>
      <c r="F43" s="171">
        <v>130</v>
      </c>
      <c r="H43"/>
      <c r="I43"/>
      <c r="J43"/>
      <c r="K43"/>
    </row>
    <row r="44" spans="1:11" ht="12" customHeight="1">
      <c r="A44" s="102" t="s">
        <v>53</v>
      </c>
      <c r="B44" s="152">
        <v>40</v>
      </c>
      <c r="C44" s="153">
        <v>40</v>
      </c>
      <c r="D44" s="154"/>
      <c r="E44" s="155"/>
      <c r="F44" s="171"/>
      <c r="H44"/>
      <c r="I44"/>
      <c r="J44"/>
      <c r="K44"/>
    </row>
    <row r="45" spans="1:11" ht="12" customHeight="1">
      <c r="A45" s="102" t="s">
        <v>54</v>
      </c>
      <c r="B45" s="152">
        <v>80</v>
      </c>
      <c r="C45" s="153"/>
      <c r="D45" s="154"/>
      <c r="E45" s="155">
        <v>80</v>
      </c>
      <c r="F45" s="171"/>
      <c r="H45"/>
      <c r="I45"/>
      <c r="J45"/>
      <c r="K45"/>
    </row>
    <row r="46" spans="1:11" ht="12" customHeight="1">
      <c r="A46" s="102" t="s">
        <v>55</v>
      </c>
      <c r="B46" s="152">
        <v>30</v>
      </c>
      <c r="C46" s="153"/>
      <c r="D46" s="154"/>
      <c r="E46" s="155"/>
      <c r="F46" s="171">
        <f>B46</f>
        <v>30</v>
      </c>
      <c r="H46"/>
      <c r="I46"/>
      <c r="J46"/>
      <c r="K46"/>
    </row>
    <row r="47" spans="1:11" ht="12" customHeight="1">
      <c r="A47" s="125" t="s">
        <v>22</v>
      </c>
      <c r="B47" s="157">
        <f>SUM(B41:B46)</f>
        <v>920</v>
      </c>
      <c r="C47" s="174">
        <f>SUM(C41:C46)</f>
        <v>130</v>
      </c>
      <c r="D47" s="159">
        <f>B47-C42-C43-C44</f>
        <v>790</v>
      </c>
      <c r="E47" s="160">
        <f>SUM(E41:E46)</f>
        <v>390</v>
      </c>
      <c r="F47" s="173">
        <f>SUM(F41:F46)</f>
        <v>400</v>
      </c>
      <c r="H47"/>
      <c r="I47"/>
      <c r="J47"/>
      <c r="K47"/>
    </row>
    <row r="48" spans="1:11" ht="12" customHeight="1">
      <c r="A48" s="102" t="s">
        <v>56</v>
      </c>
      <c r="B48" s="152">
        <v>300</v>
      </c>
      <c r="C48" s="153"/>
      <c r="D48" s="154"/>
      <c r="E48" s="155">
        <v>300</v>
      </c>
      <c r="F48" s="171"/>
      <c r="H48"/>
      <c r="I48"/>
      <c r="J48"/>
      <c r="K48"/>
    </row>
    <row r="49" spans="1:11" ht="12" customHeight="1">
      <c r="A49" s="102" t="s">
        <v>57</v>
      </c>
      <c r="B49" s="152">
        <v>100</v>
      </c>
      <c r="C49" s="153"/>
      <c r="D49" s="154"/>
      <c r="E49" s="155"/>
      <c r="F49" s="171">
        <v>100</v>
      </c>
      <c r="H49"/>
      <c r="I49"/>
      <c r="J49"/>
      <c r="K49"/>
    </row>
    <row r="50" spans="1:11" ht="12" customHeight="1">
      <c r="A50" s="102" t="s">
        <v>58</v>
      </c>
      <c r="B50" s="152">
        <v>120</v>
      </c>
      <c r="C50" s="153"/>
      <c r="D50" s="154"/>
      <c r="E50" s="155"/>
      <c r="F50" s="171">
        <v>120</v>
      </c>
      <c r="H50"/>
      <c r="I50"/>
      <c r="J50"/>
      <c r="K50"/>
    </row>
    <row r="51" spans="1:11" ht="12" customHeight="1">
      <c r="A51" s="125" t="s">
        <v>22</v>
      </c>
      <c r="B51" s="164">
        <f>SUM(B48:B50)</f>
        <v>520</v>
      </c>
      <c r="C51" s="165"/>
      <c r="D51" s="166">
        <f>B51</f>
        <v>520</v>
      </c>
      <c r="E51" s="167">
        <f>SUM(E48:E50)</f>
        <v>300</v>
      </c>
      <c r="F51" s="175">
        <f>SUM(F48:F50)</f>
        <v>220</v>
      </c>
      <c r="H51"/>
      <c r="I51"/>
      <c r="J51"/>
      <c r="K51"/>
    </row>
    <row r="52" spans="1:11" ht="12" customHeight="1">
      <c r="A52" s="95" t="s">
        <v>59</v>
      </c>
      <c r="B52" s="176"/>
      <c r="C52" s="149"/>
      <c r="D52" s="170">
        <f>SUM(D13:D51)</f>
        <v>6010</v>
      </c>
      <c r="E52" s="150">
        <f>E13+E16+E19+E31+E34+E37+E40+E47+E51</f>
        <v>5230</v>
      </c>
      <c r="F52" s="170">
        <f>F13+F16+F19+F31+F34+F37+F40+F47+F51</f>
        <v>780</v>
      </c>
      <c r="H52"/>
      <c r="I52"/>
      <c r="J52"/>
      <c r="K52"/>
    </row>
    <row r="53" spans="1:11" ht="12" customHeight="1">
      <c r="A53" s="177" t="s">
        <v>60</v>
      </c>
      <c r="B53" s="178">
        <f>B7+B13+B16+B19+B31+B34+B37+B40+B47+B51</f>
        <v>8230</v>
      </c>
      <c r="C53" s="179">
        <f>B53-D53</f>
        <v>2220</v>
      </c>
      <c r="D53" s="180">
        <f>D52+D7</f>
        <v>6010</v>
      </c>
      <c r="E53" s="181">
        <f>E51+E47+E40+E37+E34+E31+E19+E16+E13+E7</f>
        <v>5230</v>
      </c>
      <c r="F53" s="182">
        <f>F51+F47+F40+F37+F34+F31+F19+F16+F13+F7</f>
        <v>780</v>
      </c>
      <c r="G53" s="183"/>
      <c r="H53"/>
      <c r="I53"/>
      <c r="J53"/>
      <c r="K53"/>
    </row>
    <row r="54" spans="1:11" ht="12" customHeight="1">
      <c r="A54" s="102" t="s">
        <v>82</v>
      </c>
      <c r="B54" s="156"/>
      <c r="C54" s="153"/>
      <c r="D54" s="156"/>
      <c r="E54" s="162"/>
      <c r="F54" s="156"/>
      <c r="H54"/>
      <c r="I54"/>
      <c r="J54"/>
      <c r="K54"/>
    </row>
    <row r="55" spans="1:11" ht="12" customHeight="1">
      <c r="A55" s="102" t="s">
        <v>83</v>
      </c>
      <c r="B55" s="156">
        <v>900</v>
      </c>
      <c r="C55" s="153"/>
      <c r="D55" s="156"/>
      <c r="E55" s="50">
        <v>500</v>
      </c>
      <c r="F55" s="184">
        <v>400</v>
      </c>
      <c r="H55"/>
      <c r="I55"/>
      <c r="J55"/>
      <c r="K55"/>
    </row>
    <row r="56" spans="1:11" ht="12" customHeight="1">
      <c r="A56" s="102" t="s">
        <v>84</v>
      </c>
      <c r="B56" s="156">
        <v>600</v>
      </c>
      <c r="C56" s="153"/>
      <c r="D56" s="156"/>
      <c r="E56" s="50">
        <v>560</v>
      </c>
      <c r="F56" s="184">
        <v>40</v>
      </c>
      <c r="H56"/>
      <c r="I56"/>
      <c r="J56"/>
      <c r="K56"/>
    </row>
    <row r="57" spans="1:11" ht="12" customHeight="1">
      <c r="A57" s="125" t="s">
        <v>22</v>
      </c>
      <c r="B57" s="164">
        <f>SUM(B55:B56)</f>
        <v>1500</v>
      </c>
      <c r="C57" s="165"/>
      <c r="D57" s="168">
        <f>B57</f>
        <v>1500</v>
      </c>
      <c r="E57" s="185"/>
      <c r="F57" s="168"/>
      <c r="H57"/>
      <c r="I57"/>
      <c r="J57"/>
      <c r="K57"/>
    </row>
    <row r="58" spans="1:11" ht="12" customHeight="1">
      <c r="A58" s="186" t="s">
        <v>63</v>
      </c>
      <c r="B58" s="187">
        <f>B53+B57</f>
        <v>9730</v>
      </c>
      <c r="C58" s="188">
        <f>SUM(C53:C57)</f>
        <v>2220</v>
      </c>
      <c r="D58" s="189">
        <f>D53+D57</f>
        <v>7510</v>
      </c>
      <c r="E58" s="190">
        <f>SUM(E53:E57)</f>
        <v>6290</v>
      </c>
      <c r="F58" s="191">
        <f>SUM(F53:F57)</f>
        <v>1220</v>
      </c>
      <c r="H58"/>
      <c r="I58"/>
      <c r="J58"/>
      <c r="K58"/>
    </row>
    <row r="59" spans="1:6" ht="12" customHeight="1">
      <c r="A59" s="102" t="s">
        <v>85</v>
      </c>
      <c r="B59" s="192">
        <f>B53+400</f>
        <v>8630</v>
      </c>
      <c r="C59" s="155"/>
      <c r="D59" s="192">
        <f>D53+400</f>
        <v>6410</v>
      </c>
      <c r="E59" s="155">
        <f>E53+200</f>
        <v>5430</v>
      </c>
      <c r="F59" s="171">
        <f>F53+200</f>
        <v>980</v>
      </c>
    </row>
    <row r="60" spans="1:6" ht="12" customHeight="1">
      <c r="A60" s="193" t="s">
        <v>86</v>
      </c>
      <c r="B60" s="194">
        <f>B53+2500</f>
        <v>10730</v>
      </c>
      <c r="C60" s="195"/>
      <c r="D60" s="194">
        <f>D53+2500</f>
        <v>8510</v>
      </c>
      <c r="E60" s="195">
        <f>E53+1930</f>
        <v>7160</v>
      </c>
      <c r="F60" s="196">
        <f>F53+570</f>
        <v>1350</v>
      </c>
    </row>
    <row r="61" spans="1:4" ht="12.75">
      <c r="A61" s="83" t="s">
        <v>87</v>
      </c>
      <c r="B61" s="197" t="s">
        <v>88</v>
      </c>
      <c r="C61" s="3"/>
      <c r="D61" s="198" t="s">
        <v>89</v>
      </c>
    </row>
    <row r="62" spans="1:3" ht="12.75">
      <c r="A62" s="197" t="s">
        <v>90</v>
      </c>
      <c r="B62" s="197" t="s">
        <v>91</v>
      </c>
      <c r="C62" s="3"/>
    </row>
    <row r="63" spans="1:3" ht="11.25" customHeight="1">
      <c r="A63" s="197" t="s">
        <v>92</v>
      </c>
      <c r="B63" s="199" t="s">
        <v>93</v>
      </c>
      <c r="C63" s="3"/>
    </row>
    <row r="64" spans="1:3" ht="11.25" customHeight="1">
      <c r="A64"/>
      <c r="B64" s="83"/>
      <c r="C64" s="3"/>
    </row>
    <row r="65" spans="1:5" ht="11.25" customHeight="1">
      <c r="A65"/>
      <c r="B65" s="200"/>
      <c r="C65" s="201"/>
      <c r="D65" s="200"/>
      <c r="E65" s="200"/>
    </row>
    <row r="66" spans="1:5" ht="11.25" customHeight="1">
      <c r="A66"/>
      <c r="B66" s="200"/>
      <c r="C66" s="201"/>
      <c r="D66" s="200"/>
      <c r="E66" s="200"/>
    </row>
    <row r="67" spans="2:5" ht="12.75">
      <c r="B67" s="200"/>
      <c r="C67" s="201"/>
      <c r="D67" s="200"/>
      <c r="E67" s="200"/>
    </row>
    <row r="68" spans="2:5" ht="12.75">
      <c r="B68" s="200"/>
      <c r="C68" s="201"/>
      <c r="D68" s="200"/>
      <c r="E68" s="200"/>
    </row>
    <row r="69" spans="2:5" ht="12.75">
      <c r="B69" s="200"/>
      <c r="C69" s="201"/>
      <c r="D69" s="200"/>
      <c r="E69" s="200"/>
    </row>
    <row r="70" spans="1:2" ht="12.75">
      <c r="A70" s="202"/>
      <c r="B70" s="203"/>
    </row>
    <row r="71" spans="1:2" ht="12.75">
      <c r="A71" s="202"/>
      <c r="B71" s="203"/>
    </row>
    <row r="72" spans="1:2" ht="12.75">
      <c r="A72" s="202"/>
      <c r="B72" s="20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&amp;C&amp;"Tinos,Normal"&amp;12&amp;A</oddHeader>
    <oddFooter>&amp;C&amp;"Tinos,Normal"&amp;12Page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Jean-Louis Rousseau</dc:creator>
  <cp:keywords/>
  <dc:description/>
  <cp:lastModifiedBy>Jean-Louis Rousseau</cp:lastModifiedBy>
  <cp:lastPrinted>2014-02-15T11:13:16Z</cp:lastPrinted>
  <dcterms:created xsi:type="dcterms:W3CDTF">2006-07-17T17:13:12Z</dcterms:created>
  <dcterms:modified xsi:type="dcterms:W3CDTF">2015-01-08T21:05:53Z</dcterms:modified>
  <cp:category/>
  <cp:version/>
  <cp:contentType/>
  <cp:contentStatus/>
  <cp:revision>73</cp:revision>
</cp:coreProperties>
</file>